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showInkAnnotation="0" codeName="ThisWorkbook" autoCompressPictures="0" defaultThemeVersion="124226"/>
  <mc:AlternateContent xmlns:mc="http://schemas.openxmlformats.org/markup-compatibility/2006">
    <mc:Choice Requires="x15">
      <x15ac:absPath xmlns:x15ac="http://schemas.microsoft.com/office/spreadsheetml/2010/11/ac" url="\\pucapps\AnnualReportProject\2023 Annual Report Forms\Telecom 24-01005\"/>
    </mc:Choice>
  </mc:AlternateContent>
  <xr:revisionPtr revIDLastSave="0" documentId="13_ncr:1_{F4BCFA41-59A1-4DB4-B806-8B6399AE75DD}" xr6:coauthVersionLast="47" xr6:coauthVersionMax="47" xr10:uidLastSave="{00000000-0000-0000-0000-000000000000}"/>
  <bookViews>
    <workbookView xWindow="28680" yWindow="-120" windowWidth="25440" windowHeight="15990" tabRatio="870" xr2:uid="{00000000-000D-0000-FFFF-FFFF00000000}"/>
  </bookViews>
  <sheets>
    <sheet name="Filing Guide" sheetId="2" r:id="rId1"/>
    <sheet name="Cover Sheet" sheetId="1" r:id="rId2"/>
    <sheet name="Gen Ques" sheetId="3" r:id="rId3"/>
    <sheet name="Schedule 1" sheetId="4" r:id="rId4"/>
    <sheet name="Schedule 2" sheetId="5" r:id="rId5"/>
    <sheet name="Schedule 3" sheetId="6" r:id="rId6"/>
    <sheet name="Schedule 4" sheetId="7" r:id="rId7"/>
    <sheet name="Schedule 5" sheetId="8" r:id="rId8"/>
    <sheet name="Schedule 6" sheetId="9" r:id="rId9"/>
    <sheet name="Schedule 7" sheetId="10" r:id="rId10"/>
    <sheet name="Schedule 8" sheetId="12" r:id="rId11"/>
    <sheet name="Oath Page" sheetId="11" r:id="rId12"/>
  </sheets>
  <definedNames>
    <definedName name="Check1" localSheetId="10">'Schedule 8'!$F$24</definedName>
    <definedName name="_xlnm.Print_Area" localSheetId="1">'Cover Sheet'!$A$1:$I$43</definedName>
    <definedName name="_xlnm.Print_Area" localSheetId="0">'Filing Guide'!$A$1:$M$105</definedName>
    <definedName name="_xlnm.Print_Area" localSheetId="2">'Gen Ques'!$A$1:$K$82</definedName>
    <definedName name="_xlnm.Print_Area" localSheetId="11">'Oath Page'!$A$1:$J$32</definedName>
    <definedName name="_xlnm.Print_Area" localSheetId="3">'Schedule 1'!$A$1:$I$42</definedName>
    <definedName name="_xlnm.Print_Area" localSheetId="4">'Schedule 2'!$A$1:$I$35</definedName>
    <definedName name="_xlnm.Print_Area" localSheetId="5">'Schedule 3'!$A$1:$J$21</definedName>
    <definedName name="_xlnm.Print_Area" localSheetId="6">'Schedule 4'!$A$1:$G$26</definedName>
    <definedName name="_xlnm.Print_Area" localSheetId="7">'Schedule 5'!$A$1:$E$44</definedName>
    <definedName name="_xlnm.Print_Area" localSheetId="8">'Schedule 6'!$A$1:$N$96</definedName>
    <definedName name="_xlnm.Print_Area" localSheetId="9">'Schedule 7'!$A$1:$F$35</definedName>
    <definedName name="_xlnm.Print_Area" localSheetId="10">'Schedule 8'!$A$1:$E$100</definedName>
    <definedName name="Z_560A5679_D9C5_409C_A7EB_33C3B5CAD66D_.wvu.PrintArea" localSheetId="1" hidden="1">'Cover Sheet'!$A$1:$I$42</definedName>
    <definedName name="Z_560A5679_D9C5_409C_A7EB_33C3B5CAD66D_.wvu.PrintArea" localSheetId="0" hidden="1">'Filing Guide'!$A$1:$M$105</definedName>
    <definedName name="Z_560A5679_D9C5_409C_A7EB_33C3B5CAD66D_.wvu.PrintArea" localSheetId="2" hidden="1">'Gen Ques'!$A$1:$K$82</definedName>
    <definedName name="Z_560A5679_D9C5_409C_A7EB_33C3B5CAD66D_.wvu.PrintArea" localSheetId="11" hidden="1">'Oath Page'!$A$1:$J$32</definedName>
    <definedName name="Z_560A5679_D9C5_409C_A7EB_33C3B5CAD66D_.wvu.PrintArea" localSheetId="3" hidden="1">'Schedule 1'!$A$1:$I$42</definedName>
    <definedName name="Z_560A5679_D9C5_409C_A7EB_33C3B5CAD66D_.wvu.PrintArea" localSheetId="4" hidden="1">'Schedule 2'!$A$1:$I$35</definedName>
    <definedName name="Z_560A5679_D9C5_409C_A7EB_33C3B5CAD66D_.wvu.PrintArea" localSheetId="5" hidden="1">'Schedule 3'!$A$1:$J$21</definedName>
    <definedName name="Z_560A5679_D9C5_409C_A7EB_33C3B5CAD66D_.wvu.PrintArea" localSheetId="6" hidden="1">'Schedule 4'!$A$1:$G$26</definedName>
    <definedName name="Z_560A5679_D9C5_409C_A7EB_33C3B5CAD66D_.wvu.PrintArea" localSheetId="7" hidden="1">'Schedule 5'!$A$1:$E$44</definedName>
    <definedName name="Z_560A5679_D9C5_409C_A7EB_33C3B5CAD66D_.wvu.PrintArea" localSheetId="8" hidden="1">'Schedule 6'!$A$1:$N$96</definedName>
    <definedName name="Z_560A5679_D9C5_409C_A7EB_33C3B5CAD66D_.wvu.PrintArea" localSheetId="9" hidden="1">'Schedule 7'!$A$1:$F$35</definedName>
    <definedName name="Z_560A5679_D9C5_409C_A7EB_33C3B5CAD66D_.wvu.PrintArea" localSheetId="10" hidden="1">'Schedule 8'!$C$1:$E$41</definedName>
    <definedName name="Z_5F6D8428_60EF_48C5_ADDC_BCD7FF61CA69_.wvu.PrintArea" localSheetId="1" hidden="1">'Cover Sheet'!$A$1:$I$42</definedName>
    <definedName name="Z_5F6D8428_60EF_48C5_ADDC_BCD7FF61CA69_.wvu.PrintArea" localSheetId="0" hidden="1">'Filing Guide'!$A$1:$J$106</definedName>
    <definedName name="Z_5F6D8428_60EF_48C5_ADDC_BCD7FF61CA69_.wvu.PrintArea" localSheetId="2" hidden="1">'Gen Ques'!$A$1:$L$82</definedName>
    <definedName name="Z_5F6D8428_60EF_48C5_ADDC_BCD7FF61CA69_.wvu.PrintArea" localSheetId="11" hidden="1">'Oath Page'!$A$1:$K$32</definedName>
    <definedName name="Z_5F6D8428_60EF_48C5_ADDC_BCD7FF61CA69_.wvu.PrintArea" localSheetId="3" hidden="1">'Schedule 1'!$A$1:$I$37</definedName>
    <definedName name="Z_5F6D8428_60EF_48C5_ADDC_BCD7FF61CA69_.wvu.PrintArea" localSheetId="4" hidden="1">'Schedule 2'!$A$1:$I$35</definedName>
    <definedName name="Z_5F6D8428_60EF_48C5_ADDC_BCD7FF61CA69_.wvu.PrintArea" localSheetId="5" hidden="1">'Schedule 3'!$A$1:$J$21</definedName>
    <definedName name="Z_5F6D8428_60EF_48C5_ADDC_BCD7FF61CA69_.wvu.PrintArea" localSheetId="6" hidden="1">'Schedule 4'!$A$1:$H$28</definedName>
    <definedName name="Z_5F6D8428_60EF_48C5_ADDC_BCD7FF61CA69_.wvu.PrintArea" localSheetId="7" hidden="1">'Schedule 5'!$A$1:$E$44</definedName>
    <definedName name="Z_5F6D8428_60EF_48C5_ADDC_BCD7FF61CA69_.wvu.PrintArea" localSheetId="8" hidden="1">'Schedule 6'!$A$1:$M$94</definedName>
    <definedName name="Z_5F6D8428_60EF_48C5_ADDC_BCD7FF61CA69_.wvu.PrintArea" localSheetId="9" hidden="1">'Schedule 7'!$A$1:$F$35</definedName>
    <definedName name="Z_5F6D8428_60EF_48C5_ADDC_BCD7FF61CA69_.wvu.PrintArea" localSheetId="10" hidden="1">'Schedule 8'!$C$1:$E$41</definedName>
    <definedName name="Z_E5A06249_98C3_4E85_8B71_5DCE560C1BD5_.wvu.PrintArea" localSheetId="1" hidden="1">'Cover Sheet'!$A$1:$I$42</definedName>
    <definedName name="Z_E5A06249_98C3_4E85_8B71_5DCE560C1BD5_.wvu.PrintArea" localSheetId="0" hidden="1">'Filing Guide'!$A$1:$J$106</definedName>
    <definedName name="Z_E5A06249_98C3_4E85_8B71_5DCE560C1BD5_.wvu.PrintArea" localSheetId="2" hidden="1">'Gen Ques'!$A$1:$L$82</definedName>
    <definedName name="Z_E5A06249_98C3_4E85_8B71_5DCE560C1BD5_.wvu.PrintArea" localSheetId="11" hidden="1">'Oath Page'!$A$1:$K$32</definedName>
    <definedName name="Z_E5A06249_98C3_4E85_8B71_5DCE560C1BD5_.wvu.PrintArea" localSheetId="3" hidden="1">'Schedule 1'!$A$1:$I$37</definedName>
    <definedName name="Z_E5A06249_98C3_4E85_8B71_5DCE560C1BD5_.wvu.PrintArea" localSheetId="4" hidden="1">'Schedule 2'!$A$1:$I$35</definedName>
    <definedName name="Z_E5A06249_98C3_4E85_8B71_5DCE560C1BD5_.wvu.PrintArea" localSheetId="5" hidden="1">'Schedule 3'!$A$1:$J$21</definedName>
    <definedName name="Z_E5A06249_98C3_4E85_8B71_5DCE560C1BD5_.wvu.PrintArea" localSheetId="6" hidden="1">'Schedule 4'!$A$1:$H$28</definedName>
    <definedName name="Z_E5A06249_98C3_4E85_8B71_5DCE560C1BD5_.wvu.PrintArea" localSheetId="7" hidden="1">'Schedule 5'!$A$1:$E$44</definedName>
    <definedName name="Z_E5A06249_98C3_4E85_8B71_5DCE560C1BD5_.wvu.PrintArea" localSheetId="8" hidden="1">'Schedule 6'!$A$1:$M$94</definedName>
    <definedName name="Z_E5A06249_98C3_4E85_8B71_5DCE560C1BD5_.wvu.PrintArea" localSheetId="9" hidden="1">'Schedule 7'!$A$1:$F$35</definedName>
    <definedName name="Z_E5A06249_98C3_4E85_8B71_5DCE560C1BD5_.wvu.PrintArea" localSheetId="10" hidden="1">'Schedule 8'!$C$1:$E$41</definedName>
    <definedName name="Z_F55E0429_B766_4435_8789_251BFCE0C338_.wvu.PrintArea" localSheetId="1" hidden="1">'Cover Sheet'!$A$1:$I$42</definedName>
    <definedName name="Z_F55E0429_B766_4435_8789_251BFCE0C338_.wvu.PrintArea" localSheetId="0" hidden="1">'Filing Guide'!$A$1:$J$106</definedName>
    <definedName name="Z_F55E0429_B766_4435_8789_251BFCE0C338_.wvu.PrintArea" localSheetId="2" hidden="1">'Gen Ques'!$A$1:$L$82</definedName>
    <definedName name="Z_F55E0429_B766_4435_8789_251BFCE0C338_.wvu.PrintArea" localSheetId="11" hidden="1">'Oath Page'!$A$1:$K$32</definedName>
    <definedName name="Z_F55E0429_B766_4435_8789_251BFCE0C338_.wvu.PrintArea" localSheetId="3" hidden="1">'Schedule 1'!$A$1:$I$44</definedName>
    <definedName name="Z_F55E0429_B766_4435_8789_251BFCE0C338_.wvu.PrintArea" localSheetId="4" hidden="1">'Schedule 2'!$A$1:$I$35</definedName>
    <definedName name="Z_F55E0429_B766_4435_8789_251BFCE0C338_.wvu.PrintArea" localSheetId="5" hidden="1">'Schedule 3'!$A$1:$J$21</definedName>
    <definedName name="Z_F55E0429_B766_4435_8789_251BFCE0C338_.wvu.PrintArea" localSheetId="6" hidden="1">'Schedule 4'!$A$1:$H$28</definedName>
    <definedName name="Z_F55E0429_B766_4435_8789_251BFCE0C338_.wvu.PrintArea" localSheetId="7" hidden="1">'Schedule 5'!$A$1:$E$44</definedName>
    <definedName name="Z_F55E0429_B766_4435_8789_251BFCE0C338_.wvu.PrintArea" localSheetId="8" hidden="1">'Schedule 6'!$A$1:$M$94</definedName>
    <definedName name="Z_F55E0429_B766_4435_8789_251BFCE0C338_.wvu.PrintArea" localSheetId="9" hidden="1">'Schedule 7'!$A$1:$F$35</definedName>
    <definedName name="Z_F55E0429_B766_4435_8789_251BFCE0C338_.wvu.PrintArea" localSheetId="10" hidden="1">'Schedule 8'!$C$1:$E$41</definedName>
  </definedNames>
  <calcPr calcId="191029"/>
  <customWorkbookViews>
    <customWorkbookView name="pmyoung - Personal View" guid="{5F6D8428-60EF-48C5-ADDC-BCD7FF61CA69}" mergeInterval="0" personalView="1" maximized="1" xWindow="1" yWindow="1" windowWidth="1600" windowHeight="622" tabRatio="798" activeSheetId="1"/>
    <customWorkbookView name="matzek - Personal View" guid="{E5A06249-98C3-4E85-8B71-5DCE560C1BD5}" mergeInterval="0" personalView="1" maximized="1" xWindow="1" yWindow="1" windowWidth="1276" windowHeight="794" tabRatio="798" activeSheetId="5"/>
    <customWorkbookView name="Rex Bosier - Personal View" guid="{F55E0429-B766-4435-8789-251BFCE0C338}" mergeInterval="0" personalView="1" maximized="1" xWindow="1" yWindow="1" windowWidth="1280" windowHeight="772" tabRatio="798" activeSheetId="7" showComments="commIndAndComment"/>
    <customWorkbookView name="Charisma Sotomayor - Personal View" guid="{560A5679-D9C5-409C-A7EB-33C3B5CAD66D}" mergeInterval="0" personalView="1" maximized="1" xWindow="1272" yWindow="-8" windowWidth="1296" windowHeight="1040" tabRatio="798" activeSheetId="6"/>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4" i="6" l="1"/>
  <c r="E8" i="5" l="1"/>
  <c r="G8" i="5" s="1"/>
  <c r="E14" i="5"/>
  <c r="G14" i="5" s="1"/>
  <c r="E19" i="5"/>
  <c r="G19" i="5" s="1"/>
  <c r="I19" i="5" s="1"/>
  <c r="F12" i="5"/>
  <c r="D12" i="5"/>
  <c r="D17" i="5"/>
  <c r="D24" i="5"/>
  <c r="C12" i="5"/>
  <c r="C17" i="5"/>
  <c r="C24" i="5"/>
  <c r="F13" i="6"/>
  <c r="E66" i="12"/>
  <c r="H68" i="3"/>
  <c r="H69" i="3"/>
  <c r="H70" i="3"/>
  <c r="H71" i="3"/>
  <c r="H72" i="3"/>
  <c r="H73" i="3"/>
  <c r="H67" i="3"/>
  <c r="E35" i="12"/>
  <c r="E68" i="12" s="1"/>
  <c r="F15" i="4"/>
  <c r="F17" i="4" s="1"/>
  <c r="F26" i="4"/>
  <c r="F28" i="4" s="1"/>
  <c r="D26" i="4"/>
  <c r="C26" i="4"/>
  <c r="C28" i="4" s="1"/>
  <c r="D49" i="3"/>
  <c r="C2" i="12"/>
  <c r="C1" i="12"/>
  <c r="D48" i="3"/>
  <c r="C2" i="10"/>
  <c r="C54" i="9"/>
  <c r="C2" i="9"/>
  <c r="C2" i="8"/>
  <c r="B2" i="7"/>
  <c r="C2" i="6"/>
  <c r="C1" i="5"/>
  <c r="C1" i="4"/>
  <c r="D1" i="3"/>
  <c r="D25" i="8"/>
  <c r="D26" i="8" s="1"/>
  <c r="E11" i="4"/>
  <c r="B3" i="7"/>
  <c r="I27" i="4"/>
  <c r="E16" i="4"/>
  <c r="G16" i="4" s="1"/>
  <c r="I16" i="4" s="1"/>
  <c r="A10" i="9"/>
  <c r="A11" i="9" s="1"/>
  <c r="A12" i="9" s="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9" i="4"/>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C3" i="6"/>
  <c r="C2" i="5"/>
  <c r="C2" i="4"/>
  <c r="C55" i="9"/>
  <c r="E24" i="7"/>
  <c r="F24" i="7"/>
  <c r="G24" i="7"/>
  <c r="E30" i="5"/>
  <c r="G30" i="5" s="1"/>
  <c r="I30" i="5" s="1"/>
  <c r="E29" i="5"/>
  <c r="G29" i="5" s="1"/>
  <c r="I29" i="5" s="1"/>
  <c r="E28" i="5"/>
  <c r="G28" i="5" s="1"/>
  <c r="I28" i="5" s="1"/>
  <c r="E27" i="5"/>
  <c r="G27" i="5" s="1"/>
  <c r="I27" i="5" s="1"/>
  <c r="A11" i="10"/>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G19" i="9"/>
  <c r="H19" i="9"/>
  <c r="I19" i="9"/>
  <c r="J19" i="9"/>
  <c r="K19" i="9"/>
  <c r="L19" i="9"/>
  <c r="M19" i="9"/>
  <c r="F19" i="9"/>
  <c r="C3" i="9"/>
  <c r="A11" i="8"/>
  <c r="A12" i="8" s="1"/>
  <c r="A13" i="8" s="1"/>
  <c r="A14" i="8" s="1"/>
  <c r="A15" i="8" s="1"/>
  <c r="A16" i="8" s="1"/>
  <c r="A17" i="8" s="1"/>
  <c r="A18" i="8" s="1"/>
  <c r="A19" i="8" s="1"/>
  <c r="A20" i="8" s="1"/>
  <c r="A21" i="8" s="1"/>
  <c r="A22" i="8" s="1"/>
  <c r="A23" i="8" s="1"/>
  <c r="A24" i="8" s="1"/>
  <c r="A25" i="8" s="1"/>
  <c r="A26" i="8" s="1"/>
  <c r="A27" i="8" s="1"/>
  <c r="A28" i="8" s="1"/>
  <c r="A29" i="8" s="1"/>
  <c r="A30" i="8" s="1"/>
  <c r="A31" i="8" s="1"/>
  <c r="A32" i="8" s="1"/>
  <c r="A33" i="8" s="1"/>
  <c r="A34" i="8" s="1"/>
  <c r="A35" i="8" s="1"/>
  <c r="A36" i="8" s="1"/>
  <c r="A37" i="8" s="1"/>
  <c r="A38" i="8" s="1"/>
  <c r="A39" i="8" s="1"/>
  <c r="A40" i="8" s="1"/>
  <c r="A41" i="8" s="1"/>
  <c r="A42" i="8" s="1"/>
  <c r="A43" i="8" s="1"/>
  <c r="A11" i="7"/>
  <c r="A12" i="7" s="1"/>
  <c r="A13" i="7" s="1"/>
  <c r="A14" i="7" s="1"/>
  <c r="A15" i="7" s="1"/>
  <c r="A16" i="7" s="1"/>
  <c r="A17" i="7" s="1"/>
  <c r="A18" i="7" s="1"/>
  <c r="A19" i="7" s="1"/>
  <c r="A20" i="7" s="1"/>
  <c r="A21" i="7" s="1"/>
  <c r="A22" i="7" s="1"/>
  <c r="A23" i="7" s="1"/>
  <c r="A24" i="7" s="1"/>
  <c r="A10" i="6"/>
  <c r="A11" i="6"/>
  <c r="A12" i="6" s="1"/>
  <c r="A13" i="6" s="1"/>
  <c r="A14" i="6" s="1"/>
  <c r="A15" i="6" s="1"/>
  <c r="A16" i="6" s="1"/>
  <c r="A17" i="6" s="1"/>
  <c r="A18" i="6" s="1"/>
  <c r="F24" i="5"/>
  <c r="E9" i="5"/>
  <c r="E10" i="5"/>
  <c r="G10" i="5" s="1"/>
  <c r="I10" i="5" s="1"/>
  <c r="E11" i="5"/>
  <c r="G11" i="5" s="1"/>
  <c r="I11" i="5" s="1"/>
  <c r="A8" i="5"/>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E35" i="4"/>
  <c r="G35" i="4" s="1"/>
  <c r="I35" i="4" s="1"/>
  <c r="E34" i="4"/>
  <c r="G34" i="4" s="1"/>
  <c r="I34" i="4" s="1"/>
  <c r="E30" i="4"/>
  <c r="G30" i="4" s="1"/>
  <c r="C32" i="4"/>
  <c r="E31" i="4"/>
  <c r="G31" i="4"/>
  <c r="I31" i="4" s="1"/>
  <c r="E21" i="4"/>
  <c r="G21" i="4" s="1"/>
  <c r="E22" i="4"/>
  <c r="G22" i="4" s="1"/>
  <c r="I22" i="4" s="1"/>
  <c r="E23" i="4"/>
  <c r="G23" i="4" s="1"/>
  <c r="I23" i="4" s="1"/>
  <c r="E24" i="4"/>
  <c r="G24" i="4" s="1"/>
  <c r="I24" i="4" s="1"/>
  <c r="E25" i="4"/>
  <c r="G25" i="4" s="1"/>
  <c r="I25" i="4" s="1"/>
  <c r="E20" i="4"/>
  <c r="G20" i="4" s="1"/>
  <c r="I20" i="4" s="1"/>
  <c r="G11" i="4"/>
  <c r="I11" i="4" s="1"/>
  <c r="E12" i="4"/>
  <c r="G12" i="4" s="1"/>
  <c r="I12" i="4" s="1"/>
  <c r="E10" i="4"/>
  <c r="G10" i="4" s="1"/>
  <c r="I10" i="4" s="1"/>
  <c r="E13" i="4"/>
  <c r="G13" i="4" s="1"/>
  <c r="I13" i="4" s="1"/>
  <c r="E14" i="4"/>
  <c r="G14" i="4" s="1"/>
  <c r="I14" i="4" s="1"/>
  <c r="C3" i="8"/>
  <c r="D31" i="8"/>
  <c r="D39" i="8"/>
  <c r="D15" i="4"/>
  <c r="D17" i="4"/>
  <c r="C15" i="4"/>
  <c r="C17" i="4" s="1"/>
  <c r="C3" i="10"/>
  <c r="F11" i="6"/>
  <c r="J11" i="6" s="1"/>
  <c r="E23" i="5"/>
  <c r="G23" i="5" s="1"/>
  <c r="I23" i="5" s="1"/>
  <c r="E22" i="5"/>
  <c r="G22" i="5" s="1"/>
  <c r="I22" i="5" s="1"/>
  <c r="E21" i="5"/>
  <c r="G21" i="5"/>
  <c r="I21" i="5" s="1"/>
  <c r="E20" i="5"/>
  <c r="E16" i="5"/>
  <c r="G16" i="5" s="1"/>
  <c r="I16" i="5" s="1"/>
  <c r="E15" i="5"/>
  <c r="E17" i="5" s="1"/>
  <c r="A61" i="9"/>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H61" i="9"/>
  <c r="I61" i="9" s="1"/>
  <c r="H64" i="9"/>
  <c r="F66" i="9"/>
  <c r="G66" i="9"/>
  <c r="H69" i="9"/>
  <c r="I69" i="9" s="1"/>
  <c r="H72" i="9"/>
  <c r="I72" i="9" s="1"/>
  <c r="F74" i="9"/>
  <c r="G74" i="9"/>
  <c r="H77" i="9"/>
  <c r="I77" i="9" s="1"/>
  <c r="K77" i="9" s="1"/>
  <c r="H80" i="9"/>
  <c r="I80" i="9" s="1"/>
  <c r="H83" i="9"/>
  <c r="I83" i="9" s="1"/>
  <c r="H86" i="9"/>
  <c r="I86" i="9" s="1"/>
  <c r="K86" i="9" s="1"/>
  <c r="H89" i="9"/>
  <c r="I89" i="9" s="1"/>
  <c r="H92" i="9"/>
  <c r="I92" i="9" s="1"/>
  <c r="F94" i="9"/>
  <c r="G94" i="9"/>
  <c r="F10" i="6"/>
  <c r="J10" i="6" s="1"/>
  <c r="F12" i="6"/>
  <c r="J12" i="6" s="1"/>
  <c r="F9" i="6"/>
  <c r="J9" i="6" s="1"/>
  <c r="F17" i="5"/>
  <c r="F32" i="4"/>
  <c r="D32" i="4"/>
  <c r="E9" i="4"/>
  <c r="G9" i="4" s="1"/>
  <c r="D2" i="3"/>
  <c r="D28" i="4"/>
  <c r="F26" i="5" l="1"/>
  <c r="F31" i="5" s="1"/>
  <c r="E24" i="5"/>
  <c r="D41" i="8"/>
  <c r="D43" i="8" s="1"/>
  <c r="D26" i="5"/>
  <c r="D31" i="5" s="1"/>
  <c r="D33" i="4"/>
  <c r="D36" i="4" s="1"/>
  <c r="E32" i="4"/>
  <c r="F33" i="4"/>
  <c r="F36" i="4" s="1"/>
  <c r="C33" i="4"/>
  <c r="C36" i="4" s="1"/>
  <c r="E12" i="5"/>
  <c r="G9" i="5"/>
  <c r="I9" i="5" s="1"/>
  <c r="E15" i="4"/>
  <c r="E17" i="4" s="1"/>
  <c r="G15" i="5"/>
  <c r="I15" i="5" s="1"/>
  <c r="H66" i="9"/>
  <c r="C26" i="5"/>
  <c r="C31" i="5" s="1"/>
  <c r="H94" i="9"/>
  <c r="K83" i="9"/>
  <c r="J83" i="9"/>
  <c r="F14" i="6"/>
  <c r="J13" i="6"/>
  <c r="J14" i="6" s="1"/>
  <c r="L86" i="9"/>
  <c r="M86" i="9"/>
  <c r="I9" i="4"/>
  <c r="I15" i="4" s="1"/>
  <c r="I17" i="4" s="1"/>
  <c r="G15" i="4"/>
  <c r="G17" i="4" s="1"/>
  <c r="K69" i="9"/>
  <c r="J69" i="9"/>
  <c r="I74" i="9"/>
  <c r="G32" i="4"/>
  <c r="I30" i="4"/>
  <c r="I32" i="4" s="1"/>
  <c r="I94" i="9"/>
  <c r="J80" i="9"/>
  <c r="K80" i="9"/>
  <c r="K89" i="9"/>
  <c r="J89" i="9"/>
  <c r="J72" i="9"/>
  <c r="K72" i="9"/>
  <c r="M77" i="9"/>
  <c r="L77" i="9"/>
  <c r="J61" i="9"/>
  <c r="K61" i="9"/>
  <c r="I66" i="9"/>
  <c r="G26" i="4"/>
  <c r="G28" i="4" s="1"/>
  <c r="I21" i="4"/>
  <c r="I26" i="4" s="1"/>
  <c r="I28" i="4" s="1"/>
  <c r="I14" i="5"/>
  <c r="K92" i="9"/>
  <c r="J92" i="9"/>
  <c r="I8" i="5"/>
  <c r="I12" i="5" s="1"/>
  <c r="G12" i="5"/>
  <c r="J77" i="9"/>
  <c r="J86" i="9"/>
  <c r="I64" i="9"/>
  <c r="G20" i="5"/>
  <c r="H74" i="9"/>
  <c r="E26" i="4"/>
  <c r="E28" i="4" s="1"/>
  <c r="K94" i="9" l="1"/>
  <c r="E26" i="5"/>
  <c r="E31" i="5" s="1"/>
  <c r="E33" i="4"/>
  <c r="E36" i="4" s="1"/>
  <c r="J94" i="9"/>
  <c r="I17" i="5"/>
  <c r="G33" i="4"/>
  <c r="G36" i="4" s="1"/>
  <c r="G17" i="5"/>
  <c r="I33" i="4"/>
  <c r="I36" i="4" s="1"/>
  <c r="M72" i="9"/>
  <c r="L72" i="9"/>
  <c r="L92" i="9"/>
  <c r="M92" i="9"/>
  <c r="M61" i="9"/>
  <c r="L61" i="9"/>
  <c r="G24" i="5"/>
  <c r="I20" i="5"/>
  <c r="I24" i="5" s="1"/>
  <c r="I26" i="5" s="1"/>
  <c r="I31" i="5" s="1"/>
  <c r="I33" i="5" s="1"/>
  <c r="I34" i="5" s="1"/>
  <c r="M89" i="9"/>
  <c r="L89" i="9"/>
  <c r="J74" i="9"/>
  <c r="J64" i="9"/>
  <c r="J66" i="9" s="1"/>
  <c r="K64" i="9"/>
  <c r="K66" i="9" s="1"/>
  <c r="L80" i="9"/>
  <c r="L94" i="9" s="1"/>
  <c r="M80" i="9"/>
  <c r="M94" i="9" s="1"/>
  <c r="L69" i="9"/>
  <c r="L74" i="9" s="1"/>
  <c r="M69" i="9"/>
  <c r="K74" i="9"/>
  <c r="L83" i="9"/>
  <c r="M83" i="9"/>
  <c r="G26" i="5" l="1"/>
  <c r="G31" i="5" s="1"/>
  <c r="M74" i="9"/>
  <c r="M64" i="9"/>
  <c r="L64" i="9"/>
  <c r="L66" i="9" s="1"/>
  <c r="M66" i="9"/>
</calcChain>
</file>

<file path=xl/sharedStrings.xml><?xml version="1.0" encoding="utf-8"?>
<sst xmlns="http://schemas.openxmlformats.org/spreadsheetml/2006/main" count="605" uniqueCount="430">
  <si>
    <t>ANNUAL REPORT FILING GUIDE</t>
  </si>
  <si>
    <t>Applicable to Small-Scale Providers of Last Resort</t>
  </si>
  <si>
    <r>
      <t xml:space="preserve">Pursuant to Nevada Revised Statutes (“NRS”) 703.191, each Small-Scale Provider of Last Resort must file an annual report (“report”) with the Public Utilities Commission of Nevada (“Commission”) on or before </t>
    </r>
    <r>
      <rPr>
        <b/>
        <sz val="11"/>
        <color rgb="FF000000"/>
        <rFont val="Times New Roman"/>
        <family val="1"/>
      </rPr>
      <t>May 15</t>
    </r>
    <r>
      <rPr>
        <sz val="11"/>
        <color rgb="FF000000"/>
        <rFont val="Times New Roman"/>
        <family val="1"/>
      </rPr>
      <t xml:space="preserve"> of the year following the calendar year for which the report is submitted.  </t>
    </r>
    <r>
      <rPr>
        <b/>
        <sz val="11"/>
        <color rgb="FF000000"/>
        <rFont val="Times New Roman"/>
        <family val="1"/>
      </rPr>
      <t xml:space="preserve">There is no grace period. </t>
    </r>
  </si>
  <si>
    <r>
      <t xml:space="preserve">Nevada Administrative Code (“NAC”) 704.225 specifies the contents of the report and NRS 703.193 requires that the report be submitted under oath.  The Annual Report, which includes Reconciliation of Assessable Revenues and Oath pages, can be found on the Commission's website at </t>
    </r>
    <r>
      <rPr>
        <u/>
        <sz val="11"/>
        <rFont val="Times New Roman"/>
        <family val="1"/>
      </rPr>
      <t>http://puc.nv.gov</t>
    </r>
    <r>
      <rPr>
        <sz val="11"/>
        <rFont val="Times New Roman"/>
        <family val="1"/>
      </rPr>
      <t xml:space="preserve">.   </t>
    </r>
  </si>
  <si>
    <t>Please file the completed report by mailing or hand-delivering to either of the Commission’s offices, or electronically filing in accordance with the Commission’s electronic filing requirements, which are available on the Commission's website.  You should retain copies for your files.</t>
  </si>
  <si>
    <t>Public Utilities Commission of Nevada</t>
  </si>
  <si>
    <t xml:space="preserve">1150 East William Street  </t>
  </si>
  <si>
    <t>or</t>
  </si>
  <si>
    <t>9075 W. Diablo Drive, Suite 250</t>
  </si>
  <si>
    <t xml:space="preserve">Carson City, NV   89701-3109            </t>
  </si>
  <si>
    <t xml:space="preserve">Las Vegas, NV  89148-7674 </t>
  </si>
  <si>
    <t>The Annual Report must be completed and filed to meet regulatory obligations, and must be submitted for any year (or part thereof) during which a Certificate of Public Convenience and Necessity (“CPC”) was active.</t>
  </si>
  <si>
    <t>Failure to submit the complete report as described above will result in rejection of the report and may subject you to an administrative fine of up to $1,000 per day for each day of the violation pursuant to NRS 703.380, revocation of your CPC pursuant to NRS 703.377, and/or other remedies available to the Commission.</t>
  </si>
  <si>
    <t xml:space="preserve">If the mailing address or contact information for your company has changed from the last report, you must notify the Commission in writing of the change immediately.  This is also required for any future changes. </t>
  </si>
  <si>
    <t>Please note that the Annual Report, once filed, will become a public record, unless you request portions of it to be treated as confidential.  Please follow the Commission's confidentiality procedures, which are located in NAC 703.5274.  If you submit any portion of your Annual Report confidentially, you must complete and file a Protective Agreement with the Regulatory Operations Staff of the Commission.</t>
  </si>
  <si>
    <t xml:space="preserve">Unless otherwise indicated, the information required in this report form will be taken from the accounts and other records prescribed in Part 32 of the Federal Communications Commission Rules as stated in the Code of Federal Regulations.  Part 64 cost allocation standards should be followed in apportioning costs between regulated and nonregulated activities.  Part 36 Separations Manual should be followed to jurisdictionally allocate costs between inter/intrastate jurisdictions for “cost” companies. </t>
  </si>
  <si>
    <t>In preparing the report, all instructions should be followed and each question answered fully and accurately.  Please complete the cells that are shaded gray. Answer with “none” or “not applicable” only where the expression truly and completely applies.  Where a numeric response is required, insert the numeric value “0” when appropriate.</t>
  </si>
  <si>
    <t>If it is necessary to revise any schedule after the initial filing of the report, a new report and all schedules must be filed with the Commission. Label the new filing “Revised” and include the date of revision.</t>
  </si>
  <si>
    <t>Eligible Telecommunications Carriers (“ETC”) Only</t>
  </si>
  <si>
    <t>NAC 704.680465 requires that companies which have been designated as ETCs provide information concerning their compliance with offering the services described in 47 CFR § 54.101; and report on the frequency with which they advertise the availability of Tribal Link Up/Lifeline programs. By signing the Oath for this Annual Report, the undersigned affirms that the Company (a) holds a CPC authorizing it to provide basic service or is a county telephone line or system; (b) offers the services described in 47 CFR § 54.101 throughout its service area at nondiscriminatory rates using its own facilities or a combination of its own and resale services from another provider; and (c) at least every three months, advertises throughout its service area the availability of its services.</t>
  </si>
  <si>
    <t xml:space="preserve">In addition, an Annual Revenue and Assessment Report form is due on or before July 1 of each year.  On or before June 15 of each year, the Commission will mail the Annual Revenue and Assessment Report form to your company which must be completed and returned, with remittance, by July 1. </t>
  </si>
  <si>
    <t>Instructions for General Questions and Schedules</t>
  </si>
  <si>
    <t xml:space="preserve">Schedule 1: Summary of Revenues and Expenses </t>
  </si>
  <si>
    <t>Revenues and expenses should be segregated according to Part 64 cost allocation standards, and aggregated in accordance with Part 32 USOA.  The net contribution (revenues less operating expenses) from Yellow Page services must be included in Miscellaneous Revenues.  For separation factors, use the most recent cost study available.</t>
  </si>
  <si>
    <t>Instructions for Line 20: this line item will reflect all Federal Universal Service Fund amounts, from any source, that are used to offset intrastate costs.  For example, High Cost Loop support (HCLS) and Interstate Common Line Support (ICLS).</t>
  </si>
  <si>
    <t>Instructions for Line 28: exclude 799 accounts (nonregulated net income accounts).  However, if you choose to include those accounts on line 28, column (a), they must be reversed-out on line 28, column (d).</t>
  </si>
  <si>
    <t xml:space="preserve">Schedule 2: Invested Capital </t>
  </si>
  <si>
    <t>Invested capital should be reported on an end-of-period basis, and segregated according to Part 64 cost allocation standards.  A calculation of working cash is not needed for purposes of this report.  For separation factors, use the most recent cost study available.</t>
  </si>
  <si>
    <t>The rate of return measure expresses the return from Schedule 1 as a percentage of total ending invested capital (excluding telephone plant under construction, plant held for future use, and telephone plant acquisition adjustments) from Schedule 2.</t>
  </si>
  <si>
    <t>The Earned Return on Equity measure calculates automatically using data from Schedules 1, 2, and 4.</t>
  </si>
  <si>
    <t xml:space="preserve">Schedule 3: Weighted Average Cost of Capital </t>
  </si>
  <si>
    <t xml:space="preserve">Please provide the capital structure of the utility as of the end of the monitoring period.  It is not necessary to estimate the current cost of equity. Instead, use the allowed return from your last Nevada rate case, or the most recently established Commission-approved Return On Equity. </t>
  </si>
  <si>
    <t xml:space="preserve">Schedule 4: Federal USF Revenue </t>
  </si>
  <si>
    <t>Identify the total amount of Federal USF revenue received and the amount split between the interstate and intrastate jurisdictions.  Also show the line item in Schedule 1 where such revenue is reflected.</t>
  </si>
  <si>
    <t xml:space="preserve">Schedule 5: Statement of Cash Flows </t>
  </si>
  <si>
    <t>Please provide the Statement of Cash Flows, including cash flows from operating activities, investing activities, and financing activities.</t>
  </si>
  <si>
    <t xml:space="preserve">Schedule 6: Director, Executive, and Officer Compensation </t>
  </si>
  <si>
    <t>Please provide compensation information for directors, executives, and other officers compensated by the utility for the period.  Examples are provided.</t>
  </si>
  <si>
    <t xml:space="preserve">Supplemental Schedule 7: Proposed Utility Adjustments and Comments </t>
  </si>
  <si>
    <t>Please provide this schedule even if there are no proposed adjustments (indicate N/A if not completing).  If the utility believes that material adjustments to any of the information provided in the report is appropriate, please provide a full description of each adjustment and supporting workpapers (if any) as a  supplemental attachment to the Earnings Report.  (The schedules included in the report should not reflect the proposed adjustments.)  Printed schedules reflecting additional explanatory information related to the proposed adjustments may be included as a supplemental attachment to the Earnings Report.</t>
  </si>
  <si>
    <t xml:space="preserve">Schedule 8: Reconciliation of Assessable Revenues </t>
  </si>
  <si>
    <t>Please provide revenues for the calendar year by type of revenue. Types of non-assessable revenue not specifically listed can be included as "Other Misc - Non Telecom."</t>
  </si>
  <si>
    <t>TELEPHONE UTILITIES EARNINGS REPORT</t>
  </si>
  <si>
    <t>OF</t>
  </si>
  <si>
    <t>TO THE</t>
  </si>
  <si>
    <t>PUBLIC UTILTIES COMMISSION OF NEVADA</t>
  </si>
  <si>
    <t>Date of filing:</t>
  </si>
  <si>
    <t>CPC Number:</t>
  </si>
  <si>
    <t>Check one:</t>
  </si>
  <si>
    <t>Original Submission</t>
  </si>
  <si>
    <t>Corrected Submission*</t>
  </si>
  <si>
    <t>* If the original filing is being amended or corrected, the entire report must be resubmitted.</t>
  </si>
  <si>
    <t>Company Name:</t>
  </si>
  <si>
    <t>GENERAL QUESTIONS</t>
  </si>
  <si>
    <t>1)</t>
  </si>
  <si>
    <t>The exact certificated name of the utility:</t>
  </si>
  <si>
    <t>2)</t>
  </si>
  <si>
    <t>The Utility's Nevada CPC Number:</t>
  </si>
  <si>
    <t>3)</t>
  </si>
  <si>
    <t>If the respondent filed an annual report with this Commission for the preceding year or any part thereof,</t>
  </si>
  <si>
    <t>what name did it file under?</t>
  </si>
  <si>
    <t>4)</t>
  </si>
  <si>
    <t>Report any change in name of the respondent during the year, indicating the change, the date, and the</t>
  </si>
  <si>
    <t>docket number granting approval.</t>
  </si>
  <si>
    <t>5)</t>
  </si>
  <si>
    <t>Filing status of the respondent for federal income tax purposes (Corporation, S-Corp, Partnership,</t>
  </si>
  <si>
    <t>Individual, etc.):</t>
  </si>
  <si>
    <t>6)</t>
  </si>
  <si>
    <t>If a corporation or association, please provide the following:</t>
  </si>
  <si>
    <t>a. Date of incorporation:</t>
  </si>
  <si>
    <t xml:space="preserve">b. Under the incorporation laws of which state: </t>
  </si>
  <si>
    <r>
      <t xml:space="preserve">c. Incorporated under a special </t>
    </r>
    <r>
      <rPr>
        <u/>
        <sz val="11"/>
        <color theme="1"/>
        <rFont val="Times New Roman"/>
        <family val="1"/>
      </rPr>
      <t>or</t>
    </r>
    <r>
      <rPr>
        <sz val="11"/>
        <color theme="1"/>
        <rFont val="Times New Roman"/>
        <family val="2"/>
      </rPr>
      <t xml:space="preserve"> general law:</t>
    </r>
  </si>
  <si>
    <t>7)</t>
  </si>
  <si>
    <t>To whom correspondence should be addressed concerning this report:</t>
  </si>
  <si>
    <t>Name/Title:</t>
  </si>
  <si>
    <t>Office Address:</t>
  </si>
  <si>
    <t>E-Mail Address:</t>
  </si>
  <si>
    <t>Telephone Number:</t>
  </si>
  <si>
    <t>8)</t>
  </si>
  <si>
    <t>Any other individual authorized to answer questions regarding this report:</t>
  </si>
  <si>
    <t>GENERAL QUESTIONS CONTINUED</t>
  </si>
  <si>
    <t>9)</t>
  </si>
  <si>
    <t>Location of office where the respondent's accounts and records are kept:</t>
  </si>
  <si>
    <t>10)</t>
  </si>
  <si>
    <t>Individual or firm, if other than a utility employee, preparing this report:</t>
  </si>
  <si>
    <t>Name:</t>
  </si>
  <si>
    <t>Address:</t>
  </si>
  <si>
    <t>11)</t>
  </si>
  <si>
    <t>Please provide the following subscriber information:</t>
  </si>
  <si>
    <t>NUMBER OF SUBSCRIBERS</t>
  </si>
  <si>
    <t>(Nevada Jurisdiction Only)</t>
  </si>
  <si>
    <t>Beginning of Year</t>
  </si>
  <si>
    <t>Added</t>
  </si>
  <si>
    <t>Disconnected</t>
  </si>
  <si>
    <t>End of Year</t>
  </si>
  <si>
    <t>Business</t>
  </si>
  <si>
    <t>Rural Business</t>
  </si>
  <si>
    <t>Other Business</t>
  </si>
  <si>
    <t>Residence</t>
  </si>
  <si>
    <t>Multi-Party Residence</t>
  </si>
  <si>
    <t>Rural Residence</t>
  </si>
  <si>
    <t>Other</t>
  </si>
  <si>
    <t>12)</t>
  </si>
  <si>
    <t>Names of  cities, towns, and other municipalities served by the respondent:</t>
  </si>
  <si>
    <t>13)</t>
  </si>
  <si>
    <t>Number of utility employees (total company) at year end:</t>
  </si>
  <si>
    <t>Schedule 1</t>
  </si>
  <si>
    <t>SUMMARY OF REVENUES AND EXPENSES</t>
  </si>
  <si>
    <t>Line No.</t>
  </si>
  <si>
    <t>Description</t>
  </si>
  <si>
    <t>Total Company, per books, adjusted to include Non-Regulated Activities</t>
  </si>
  <si>
    <t>Total Non-NV Operations</t>
  </si>
  <si>
    <t>Total NV Operations per Books</t>
  </si>
  <si>
    <t>Part 64 Nonregulated Activities</t>
  </si>
  <si>
    <t>Total NV Subject to Separations</t>
  </si>
  <si>
    <t>Intrastate Separations Factors</t>
  </si>
  <si>
    <t>NV Intrastate Amounts</t>
  </si>
  <si>
    <t>(a)</t>
  </si>
  <si>
    <t>(b)</t>
  </si>
  <si>
    <t>(c) = (a) - (b)</t>
  </si>
  <si>
    <t>(d)</t>
  </si>
  <si>
    <t>(e) = (c) - (d)</t>
  </si>
  <si>
    <t>(f)</t>
  </si>
  <si>
    <t>(g) = (e)(f)</t>
  </si>
  <si>
    <t>Operating Revenues</t>
  </si>
  <si>
    <t xml:space="preserve">Local network service </t>
  </si>
  <si>
    <t xml:space="preserve">Network Access </t>
  </si>
  <si>
    <t>Long Distance</t>
  </si>
  <si>
    <t>Nevada Universal Service Fund Rev.</t>
  </si>
  <si>
    <t>Wholesale Rev.</t>
  </si>
  <si>
    <t>Miscellaneous Rev.</t>
  </si>
  <si>
    <t>Total Operating Rev.</t>
  </si>
  <si>
    <t>(less: Uncollectible)</t>
  </si>
  <si>
    <t>Total Net Operating Rev</t>
  </si>
  <si>
    <t>Operating Expenses</t>
  </si>
  <si>
    <t>Plant Specific Expense</t>
  </si>
  <si>
    <t>Dep &amp; Amor</t>
  </si>
  <si>
    <t>Other Plant Nonspecific</t>
  </si>
  <si>
    <t>Customer Operations</t>
  </si>
  <si>
    <t>Corporate Operations</t>
  </si>
  <si>
    <t>Other Operating Inc/Exp</t>
  </si>
  <si>
    <t>Less: Interstate USF Revenues - Note 1</t>
  </si>
  <si>
    <t>Total Operating Expenses</t>
  </si>
  <si>
    <t>Operating Taxes</t>
  </si>
  <si>
    <t>Other taxes</t>
  </si>
  <si>
    <t>Federal income taxes</t>
  </si>
  <si>
    <t>Total Operating Tax Exp</t>
  </si>
  <si>
    <t>Net Operating Income</t>
  </si>
  <si>
    <t>Less:  Interest on LTD</t>
  </si>
  <si>
    <t>Other Non-Op Inc/(Exp) - Note 2</t>
  </si>
  <si>
    <t>Net Income</t>
  </si>
  <si>
    <t>Note 1: This line item should reflect all Federal USF amounts, from whatever source, that are used to offset intrastate costs (such as High Cost Loop support).</t>
  </si>
  <si>
    <t>Note 2: Exclude 799 accounts (nonregulated net income accounts).  However, if you choose to include those accounts on line 28, column (a), they should be reversed out on</t>
  </si>
  <si>
    <t>line 28, column (d). Also see the Schedule 1 instructions included in the Filing Guide.</t>
  </si>
  <si>
    <t>Schedule 2</t>
  </si>
  <si>
    <t>INVESTED CAPITAL</t>
  </si>
  <si>
    <t>Telecommunication Plant</t>
  </si>
  <si>
    <t>Plant in Service</t>
  </si>
  <si>
    <t>Plant Under Construction</t>
  </si>
  <si>
    <t>Plant Held for Future use</t>
  </si>
  <si>
    <t>Plant Acquisition</t>
  </si>
  <si>
    <t>Total Property</t>
  </si>
  <si>
    <t>Material and Supplies</t>
  </si>
  <si>
    <t>Prepayments</t>
  </si>
  <si>
    <t xml:space="preserve">Other Invested Capital Additions </t>
  </si>
  <si>
    <t>Total Acc. Depreciation and Amortz.</t>
  </si>
  <si>
    <t>Total Acc. Deferred Federal Inc. Taxes</t>
  </si>
  <si>
    <t>Contributions in Aid of Construction</t>
  </si>
  <si>
    <t>Customer Deposits</t>
  </si>
  <si>
    <t xml:space="preserve">Other Invested Capital Deductions </t>
  </si>
  <si>
    <t>Total Invested Capital</t>
  </si>
  <si>
    <t>Less: TPUC Long Term</t>
  </si>
  <si>
    <t>Less: Plant Held for Future Use</t>
  </si>
  <si>
    <t xml:space="preserve">Less: Plant Acquisition </t>
  </si>
  <si>
    <t>Less: Other Adjustments (Supp Sched 1)</t>
  </si>
  <si>
    <t>Total Invested Capital - Adjusted</t>
  </si>
  <si>
    <r>
      <t>Rate of Return (</t>
    </r>
    <r>
      <rPr>
        <b/>
        <sz val="11"/>
        <color theme="1"/>
        <rFont val="Times New Roman"/>
        <family val="1"/>
      </rPr>
      <t>Sched. 1</t>
    </r>
    <r>
      <rPr>
        <sz val="11"/>
        <color theme="1"/>
        <rFont val="Times New Roman"/>
        <family val="2"/>
      </rPr>
      <t xml:space="preserve"> Line 26/Line 25)</t>
    </r>
  </si>
  <si>
    <t>Schedule 3</t>
  </si>
  <si>
    <t>WEIGHTED AVERAGE COST OF CAPITAL</t>
  </si>
  <si>
    <t>Balance</t>
  </si>
  <si>
    <t>Percent of Total</t>
  </si>
  <si>
    <t xml:space="preserve">Cost </t>
  </si>
  <si>
    <t>Weighted Cost</t>
  </si>
  <si>
    <t>(c)</t>
  </si>
  <si>
    <t>(e)</t>
  </si>
  <si>
    <t>Preferred Stock</t>
  </si>
  <si>
    <t>Long-Term Debt</t>
  </si>
  <si>
    <t>Short-Term Debt</t>
  </si>
  <si>
    <t>Retained Earnings</t>
  </si>
  <si>
    <t>Total</t>
  </si>
  <si>
    <t>Has the Commission established an allowed ROE for the Company (yes or no)?:</t>
  </si>
  <si>
    <t>If yes, the allowed ROE was established in (insert Docket No.):</t>
  </si>
  <si>
    <t>The Final Order was issued on (insert date):</t>
  </si>
  <si>
    <t>Schedule 4</t>
  </si>
  <si>
    <t>FEDERAL USF  REVENUE - (See Filing Guide Instructions)</t>
  </si>
  <si>
    <t>Booked Revenue 12 months ending 12/31</t>
  </si>
  <si>
    <t>Sched. 1 Line No.</t>
  </si>
  <si>
    <t>Interstate</t>
  </si>
  <si>
    <t>Intrastate</t>
  </si>
  <si>
    <t>High Cost Loop Support (HCLS)</t>
  </si>
  <si>
    <t>Connect America Fund  Intercarrier Compensation (CAF/ICC)</t>
  </si>
  <si>
    <t>Connect America Cost Model (CACM)</t>
  </si>
  <si>
    <t>Alternative Connect America Model (ACAM)</t>
  </si>
  <si>
    <t>Connect America Fund Broadband Loop Support (BLS)</t>
  </si>
  <si>
    <t>Connect America Fund Phase II Auction (CAFII AUC)</t>
  </si>
  <si>
    <t>Alternative Connect America Model II (ACAM II)</t>
  </si>
  <si>
    <t>Federal Lifeline</t>
  </si>
  <si>
    <t>Other (specify):</t>
  </si>
  <si>
    <t xml:space="preserve">Total </t>
  </si>
  <si>
    <t>Schedule 5</t>
  </si>
  <si>
    <t>STATEMENT OF CASH FLOWS (TOTAL COMPANY)</t>
  </si>
  <si>
    <t>(Adjust as Needed)</t>
  </si>
  <si>
    <t>Current Year</t>
  </si>
  <si>
    <t>Cash Flows from Operating Activities</t>
  </si>
  <si>
    <t>(Adjustments to reconcile net income to net cash provided by operating activates:)</t>
  </si>
  <si>
    <t>Cash provided by operating activates</t>
  </si>
  <si>
    <t>Depreciation and Amortization</t>
  </si>
  <si>
    <t>Provision for Uncollectible Accounts</t>
  </si>
  <si>
    <t>Prepaid Expenses</t>
  </si>
  <si>
    <t>Deferred Taxes - Inc/(Dec)</t>
  </si>
  <si>
    <t>(Changes in Operating Assets and Liabilities:)</t>
  </si>
  <si>
    <t>Accounts Receivable - (Inc)/Dec</t>
  </si>
  <si>
    <t>Materials and Supplies</t>
  </si>
  <si>
    <t>Inventories - (Inc)/Dec</t>
  </si>
  <si>
    <t>Other Current Assets</t>
  </si>
  <si>
    <t>Accounts Payable - Inc/(Dec)</t>
  </si>
  <si>
    <t>Other Current Liabilities</t>
  </si>
  <si>
    <t>Total Adjustments</t>
  </si>
  <si>
    <t xml:space="preserve">Net Cash Provided by Operating Activities </t>
  </si>
  <si>
    <t>Cash Flows from Investing Activities</t>
  </si>
  <si>
    <t>Plant in Service - (Inc)/Dec</t>
  </si>
  <si>
    <t>AFUDC</t>
  </si>
  <si>
    <t>Net Cash Used in Investing Activities</t>
  </si>
  <si>
    <t>Cash Flows from Financing Activities</t>
  </si>
  <si>
    <t>Net change in short-term borrowing</t>
  </si>
  <si>
    <t>Issuance of Long Term Debt</t>
  </si>
  <si>
    <t>Repayment of Long Term Debt</t>
  </si>
  <si>
    <t>Dividends Paid</t>
  </si>
  <si>
    <t>Net Cash Used in Financing Activities</t>
  </si>
  <si>
    <t>Net Increase (Decrease) in cash and cash equivalents</t>
  </si>
  <si>
    <t>Cash and cash equivalents beginning of year</t>
  </si>
  <si>
    <t>Cash and Cash Equivalent End of Year</t>
  </si>
  <si>
    <t>Schedule 6</t>
  </si>
  <si>
    <t>DIRECTOR, EXECUTIVE, AND OFFICER COMPENSATION</t>
  </si>
  <si>
    <t xml:space="preserve">Name </t>
  </si>
  <si>
    <t>Title</t>
  </si>
  <si>
    <t>Employing Company</t>
  </si>
  <si>
    <r>
      <t xml:space="preserve">Related Party? </t>
    </r>
    <r>
      <rPr>
        <u/>
        <sz val="11"/>
        <color theme="1"/>
        <rFont val="Times New Roman"/>
        <family val="1"/>
      </rPr>
      <t>See Note 1</t>
    </r>
  </si>
  <si>
    <t>Gross Salary</t>
  </si>
  <si>
    <t xml:space="preserve">Gross Bonus and other Compensation </t>
  </si>
  <si>
    <t>Gross Salary plus Bonus/Other Compensation (e)+(f)</t>
  </si>
  <si>
    <t>Amount in Col. (g) Allocated to Nevada Utility</t>
  </si>
  <si>
    <t>Amount in Col. (h) Capitalized to Plant-in-Service &amp; Allocated to Nevada</t>
  </si>
  <si>
    <t>Amount in Col. (h) Allocated to Nevada Operating Expense</t>
  </si>
  <si>
    <t>Amount in Col. (j) Allocated to Nevada Interstate</t>
  </si>
  <si>
    <t>Amount in Col. (j) Allocated to Nevada Intrastate</t>
  </si>
  <si>
    <t>(g)</t>
  </si>
  <si>
    <t>(h)</t>
  </si>
  <si>
    <t>(i)</t>
  </si>
  <si>
    <t>(j)</t>
  </si>
  <si>
    <t>(k)</t>
  </si>
  <si>
    <t>(l)</t>
  </si>
  <si>
    <t>Note 1: As used here, Related Party means principal owners or management of the company and their immediate families.  See Financial Accounting Standards Board, Accounting Standards codification, Master Glossary definition</t>
  </si>
  <si>
    <t>of "Related Party" at https://asc.fasb.org</t>
  </si>
  <si>
    <t>Schedule 6
Continued</t>
  </si>
  <si>
    <t>DIRECTOR, EXECUTIVE, AND OFFICER COMPENSATION CONTINUED</t>
  </si>
  <si>
    <t>Name</t>
  </si>
  <si>
    <t xml:space="preserve">EXAMPLE 1 COMPLETED FORM </t>
  </si>
  <si>
    <t>A. Doe</t>
  </si>
  <si>
    <t>CEO</t>
  </si>
  <si>
    <t>Corporation-A</t>
  </si>
  <si>
    <t>No</t>
  </si>
  <si>
    <t>(g) x 40%</t>
  </si>
  <si>
    <t>(h) x 20% x 10%</t>
  </si>
  <si>
    <t>(h) x 20% x 90%</t>
  </si>
  <si>
    <t xml:space="preserve">(j) x 70% </t>
  </si>
  <si>
    <t xml:space="preserve">(j) x 30% </t>
  </si>
  <si>
    <t>B. Smith</t>
  </si>
  <si>
    <t>Vice-President</t>
  </si>
  <si>
    <t>Corporation-C</t>
  </si>
  <si>
    <t>(g) x 100%</t>
  </si>
  <si>
    <t xml:space="preserve">EXAMPLE 2 COMPLETED FORM </t>
  </si>
  <si>
    <t xml:space="preserve">EXAMPLE 3 COMPLETED FORM </t>
  </si>
  <si>
    <t>Director</t>
  </si>
  <si>
    <t>Yes</t>
  </si>
  <si>
    <t>W. Doe</t>
  </si>
  <si>
    <t>B. Doe</t>
  </si>
  <si>
    <t>Senior Vice-President</t>
  </si>
  <si>
    <t>Corporation-B</t>
  </si>
  <si>
    <t>(g) x 30%</t>
  </si>
  <si>
    <t>S. Doe</t>
  </si>
  <si>
    <t>Junior Vice-President</t>
  </si>
  <si>
    <t>Supplemental Schedule 7</t>
  </si>
  <si>
    <t>PROPOSED UTILITY ADJUSTMENTS AND COMMENTS</t>
  </si>
  <si>
    <t xml:space="preserve">Line. </t>
  </si>
  <si>
    <t xml:space="preserve">Schedule </t>
  </si>
  <si>
    <t xml:space="preserve">Line </t>
  </si>
  <si>
    <t>No.</t>
  </si>
  <si>
    <t>Reference</t>
  </si>
  <si>
    <t>Column</t>
  </si>
  <si>
    <t>Amount</t>
  </si>
  <si>
    <t>Schedule 8</t>
  </si>
  <si>
    <t>Line</t>
  </si>
  <si>
    <t>RECONCILIATION OF ASSESSABLE REVENUES</t>
  </si>
  <si>
    <t>Assessable Revenue:</t>
  </si>
  <si>
    <t>Local Network Service Revenue (services provided through the local switch)</t>
  </si>
  <si>
    <t>Amount:</t>
  </si>
  <si>
    <t>Local Service</t>
  </si>
  <si>
    <t>Connection Charges</t>
  </si>
  <si>
    <t>Reconnection Fees</t>
  </si>
  <si>
    <t>Operator Services</t>
  </si>
  <si>
    <t>Optional Calling Plan Monthly Charges</t>
  </si>
  <si>
    <t>Directory Assistance</t>
  </si>
  <si>
    <t>VOIP (interconnected)</t>
  </si>
  <si>
    <t>Late Payment Revenues (1)</t>
  </si>
  <si>
    <t>Call Forwarding</t>
  </si>
  <si>
    <t>Caller Identification</t>
  </si>
  <si>
    <t>Calling Cards Sold in Nevada (2)</t>
  </si>
  <si>
    <t>900 Numbers</t>
  </si>
  <si>
    <t>800 Numbers</t>
  </si>
  <si>
    <t>Retail Pay Phone (3)</t>
  </si>
  <si>
    <t>Long Distance Network Service Revenues</t>
  </si>
  <si>
    <t>Intrastate Toll Service/Charges</t>
  </si>
  <si>
    <r>
      <t xml:space="preserve">Change of Long Distance Carrier Fee </t>
    </r>
    <r>
      <rPr>
        <sz val="11"/>
        <color indexed="8"/>
        <rFont val="Times New Roman"/>
        <family val="1"/>
      </rPr>
      <t>(LPIC) (4)</t>
    </r>
  </si>
  <si>
    <t>Miscellaneous Revenues</t>
  </si>
  <si>
    <t>Federal USF Support Reimbursements</t>
  </si>
  <si>
    <t>State NUSF Support Reimbursements</t>
  </si>
  <si>
    <t>Reimbursement of Charges Levd. By Filer to Recover USF Mech.</t>
  </si>
  <si>
    <t>Broadband</t>
  </si>
  <si>
    <t>Bundled Revenue (5)</t>
  </si>
  <si>
    <t>Yellow Page Advertising</t>
  </si>
  <si>
    <t>White Page Revenue</t>
  </si>
  <si>
    <t>Inside Wire Installation / Maintenance</t>
  </si>
  <si>
    <r>
      <t xml:space="preserve">Other (itemize):        </t>
    </r>
    <r>
      <rPr>
        <u/>
        <sz val="11"/>
        <color theme="1"/>
        <rFont val="Times New Roman"/>
        <family val="1"/>
      </rPr>
      <t xml:space="preserve">                                                                             </t>
    </r>
  </si>
  <si>
    <t xml:space="preserve">Total Assessable Revenue </t>
  </si>
  <si>
    <t>Non-Assessable Revenue:</t>
  </si>
  <si>
    <t>Local Network Service Revenue</t>
  </si>
  <si>
    <t>Cellular Service (6)</t>
  </si>
  <si>
    <t>Voicemail (7)</t>
  </si>
  <si>
    <t>800 Services Provided to Carrier (8)</t>
  </si>
  <si>
    <t>Network Access Service Revenues</t>
  </si>
  <si>
    <t>Switched Access Services</t>
  </si>
  <si>
    <t>Open Network Architecture Basic Service Elements (UNI)</t>
  </si>
  <si>
    <t>Special Access Services Provided to Carriers</t>
  </si>
  <si>
    <t>Wholesale Long Distance Services Provided to Carriers (8)</t>
  </si>
  <si>
    <t>Directory Assistance to Interexchange Carriers (8)</t>
  </si>
  <si>
    <t>Wireless and Paging Services</t>
  </si>
  <si>
    <t>Air Time Charges (6)</t>
  </si>
  <si>
    <t>Roaming Charges (6)</t>
  </si>
  <si>
    <t>Activation/Deactivation Charges (6)</t>
  </si>
  <si>
    <t>Wireless Interconnection Services (cellular access) (8)</t>
  </si>
  <si>
    <t>Wireless 911 Connection Circuits Provided to Carriers (8)</t>
  </si>
  <si>
    <t>Billing and Collection Service (8)</t>
  </si>
  <si>
    <t>Telephone Equ. Sales and Rentals (Customer Premises Equ.) (9)</t>
  </si>
  <si>
    <t>Telecom Service Provided Inside a Company's Proprietary Net. (10)</t>
  </si>
  <si>
    <t>Mobile Radio One Way Paging Serve. Interfaced into a Switched Net. (6) (8)</t>
  </si>
  <si>
    <t>VoIP (non-interconnected) (6) (11)</t>
  </si>
  <si>
    <t>Affiliate Revenues (12) (13)</t>
  </si>
  <si>
    <t>Joint Venture Revenues (12) (13)</t>
  </si>
  <si>
    <t>Subsidiary Revenues (12) (13)</t>
  </si>
  <si>
    <t>Surcharges, fees and taxes collected (14)</t>
  </si>
  <si>
    <t xml:space="preserve">Total Non-Assessable Revenue  </t>
  </si>
  <si>
    <t xml:space="preserve">Total Gross Operating Revenue (Lines 31 + 62)*  </t>
  </si>
  <si>
    <t>* Should tie to the sum of Schedule 1, line 8(g) and line 20(g)</t>
  </si>
  <si>
    <t>Footnotes:</t>
  </si>
  <si>
    <t>(1)</t>
  </si>
  <si>
    <t>Late payment revenues are assessable only if revenues from the underlying charges on which they are based are also</t>
  </si>
  <si>
    <t>assessable.</t>
  </si>
  <si>
    <t>(2)</t>
  </si>
  <si>
    <t xml:space="preserve">Calling card revenues are assessable only to the extent used for assessable services.  </t>
  </si>
  <si>
    <t>(3)</t>
  </si>
  <si>
    <t xml:space="preserve">For Retail Payphone, the  assessable revenue includes the access line plus local coin revenue and any associated </t>
  </si>
  <si>
    <t>intrastate toll revenues.</t>
  </si>
  <si>
    <t>(4)</t>
  </si>
  <si>
    <t>PIC is interstate revenue and is excluded.</t>
  </si>
  <si>
    <t>(5)</t>
  </si>
  <si>
    <t xml:space="preserve">Bundled revenues are included only to the extent the component is intrastate telecommunication revenue from the </t>
  </si>
  <si>
    <t xml:space="preserve">reporting carrier. </t>
  </si>
  <si>
    <t>(6)</t>
  </si>
  <si>
    <t>NRS 704.033(6) specifically excludes CMRS providers from assessment.</t>
  </si>
  <si>
    <t>(7)</t>
  </si>
  <si>
    <t>Voicemail is not a telecommunications service under federal or state law. It is treated as an "enhanced"  or "information"</t>
  </si>
  <si>
    <t>service under federal law. It does not require a state CPCN to provide, and there are many uncertificated providers of</t>
  </si>
  <si>
    <t>voicemail.</t>
  </si>
  <si>
    <t>(8)</t>
  </si>
  <si>
    <t xml:space="preserve">Resale or wholesale transactions. With respect to the mill assessment, these are excluded per NRS 704.033(5)(c) to the </t>
  </si>
  <si>
    <t>extent that it is a resale or wholesale transaction.</t>
  </si>
  <si>
    <t>(9)</t>
  </si>
  <si>
    <t>Customer Premises Equipment (CPE) is not a telecommunications service under federal or state law. There are many</t>
  </si>
  <si>
    <t>uncertificated providers of CPE in Nevada.</t>
  </si>
  <si>
    <t>(10)</t>
  </si>
  <si>
    <t xml:space="preserve">Telecom Service Provided inside a company's network is essentially service provided by a carrier to operate their  </t>
  </si>
  <si>
    <t>business. It is not telecommunications service revenue under federal or state law since it is not offered "to the public."</t>
  </si>
  <si>
    <t>(11)</t>
  </si>
  <si>
    <t xml:space="preserve">Other forms of non-interconnected VoIP are similarly excluded. </t>
  </si>
  <si>
    <t>(12)</t>
  </si>
  <si>
    <t xml:space="preserve">Since the mill tax assessment only applies to public utility revenues, uncertificated third parties, even if affiliates, </t>
  </si>
  <si>
    <t>subsidiaries or joint ventures, are not assessable.  NRS 704.033(5)(a).</t>
  </si>
  <si>
    <t>(13)</t>
  </si>
  <si>
    <t xml:space="preserve">The exception to this general rule is if the affiliate, subsidiary or joint venture is fulfilling the telecommunications </t>
  </si>
  <si>
    <t xml:space="preserve">provider's Provider of Last Resort obligations, as designated pursuant to NRS 704.6878 and the regulations </t>
  </si>
  <si>
    <t>promulgated there under the revenues of that affiliate, subsidiary, or the joint venture are assessable.</t>
  </si>
  <si>
    <t>(14)</t>
  </si>
  <si>
    <t xml:space="preserve">Surcharges, taxes and fees are collected and passed on to the entity receiving the funds and are not included as </t>
  </si>
  <si>
    <t>assessable revenue.</t>
  </si>
  <si>
    <t>Public Utilities Commission of Nevada - Earnings Report</t>
  </si>
  <si>
    <t xml:space="preserve">Twelve Months Ending </t>
  </si>
  <si>
    <t>OATH</t>
  </si>
  <si>
    <t>I,</t>
  </si>
  <si>
    <t xml:space="preserve">, on behalf of </t>
  </si>
  <si>
    <t>[ name of signatory]</t>
  </si>
  <si>
    <t>[regulated entity]</t>
  </si>
  <si>
    <t>declare under penalty of perjury under the laws of the State of Nevada that I have carefully examined</t>
  </si>
  <si>
    <t>the foregoing information provided to the Public Utilities Commission of Nevada, and declare it to be</t>
  </si>
  <si>
    <t>a complete and correct statement to the best of my knowledge, information and belief; and that I have</t>
  </si>
  <si>
    <t>the authority to make these representations and to bind the regulated entity on whose behalf I am</t>
  </si>
  <si>
    <t>or under my direction from the the original books, papers and records of the regulated entity and that</t>
  </si>
  <si>
    <t>any accounts and/or figures provided embrace all the relevant financial operations of the regulated</t>
  </si>
  <si>
    <t>entity during the period of time for which this information is provided.</t>
  </si>
  <si>
    <t>Printed Name:</t>
  </si>
  <si>
    <t>Title:</t>
  </si>
  <si>
    <t>Date:</t>
  </si>
  <si>
    <t>Signature:</t>
  </si>
  <si>
    <t>Common Stock</t>
  </si>
  <si>
    <t>Return on Common Equity</t>
  </si>
  <si>
    <t>providing this information. I further declare that the foregoing information has been prepared by me</t>
  </si>
  <si>
    <t>FOR THE PERIOD ENDING DECEMBER 31, 2023</t>
  </si>
  <si>
    <t>Docket No. 24-01005</t>
  </si>
  <si>
    <t>December 31, 2023</t>
  </si>
  <si>
    <t>If you have any questions regarding your responsibility to file your report, please contact the Public Utilities Commission at (775) 684-6101.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</si>
</sst>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2">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_(&quot;$&quot;* #,##0_);_(&quot;$&quot;* \(#,##0\);_(&quot;$&quot;* &quot;-&quot;??_);_(@_)"/>
    <numFmt numFmtId="166" formatCode="[$-409]mmmm\ d\,\ yyyy;@"/>
    <numFmt numFmtId="167" formatCode="mm/dd/yy;@"/>
    <numFmt numFmtId="168" formatCode="[&lt;=9999999]###\-####;\(###\)\ ###\-####"/>
  </numFmts>
  <fonts count="46" x14ac:knownFonts="1">
    <font>
      <sz val="12"/>
      <color theme="1"/>
      <name val="Times New Roman"/>
      <family val="2"/>
    </font>
    <font>
      <sz val="11"/>
      <color theme="1"/>
      <name val="Calibri"/>
      <family val="2"/>
      <scheme val="minor"/>
    </font>
    <font>
      <sz val="11"/>
      <color theme="1"/>
      <name val="Times New Roman"/>
      <family val="2"/>
    </font>
    <font>
      <sz val="10"/>
      <name val="Times New Roman"/>
      <family val="1"/>
    </font>
    <font>
      <sz val="11"/>
      <color theme="1"/>
      <name val="Calibri"/>
      <family val="2"/>
      <scheme val="minor"/>
    </font>
    <font>
      <sz val="10"/>
      <name val="Arial"/>
      <family val="2"/>
    </font>
    <font>
      <sz val="10"/>
      <name val="MS Sans Serif"/>
      <family val="2"/>
    </font>
    <font>
      <sz val="12"/>
      <color theme="1"/>
      <name val="Times New Roman"/>
      <family val="2"/>
    </font>
    <font>
      <sz val="11"/>
      <color theme="1"/>
      <name val="Times New Roman"/>
      <family val="1"/>
    </font>
    <font>
      <b/>
      <sz val="11"/>
      <name val="Times New Roman"/>
      <family val="1"/>
    </font>
    <font>
      <sz val="11"/>
      <name val="Times New Roman"/>
      <family val="1"/>
    </font>
    <font>
      <u/>
      <sz val="11"/>
      <color theme="1"/>
      <name val="Times New Roman"/>
      <family val="1"/>
    </font>
    <font>
      <b/>
      <sz val="11"/>
      <color theme="1"/>
      <name val="Times New Roman"/>
      <family val="1"/>
    </font>
    <font>
      <b/>
      <u/>
      <sz val="11"/>
      <color theme="1"/>
      <name val="Times New Roman"/>
      <family val="1"/>
    </font>
    <font>
      <sz val="11"/>
      <color rgb="FFFF0000"/>
      <name val="Times New Roman"/>
      <family val="1"/>
    </font>
    <font>
      <sz val="11"/>
      <color theme="3"/>
      <name val="Times New Roman"/>
      <family val="1"/>
    </font>
    <font>
      <sz val="11"/>
      <color rgb="FF0070C0"/>
      <name val="Times New Roman"/>
      <family val="1"/>
    </font>
    <font>
      <b/>
      <u/>
      <sz val="11"/>
      <color rgb="FF000000"/>
      <name val="Times New Roman"/>
      <family val="1"/>
    </font>
    <font>
      <sz val="11"/>
      <color rgb="FF000000"/>
      <name val="Times New Roman"/>
      <family val="1"/>
    </font>
    <font>
      <u/>
      <sz val="11"/>
      <name val="Times New Roman"/>
      <family val="1"/>
    </font>
    <font>
      <b/>
      <u/>
      <sz val="14"/>
      <color rgb="FF000000"/>
      <name val="Times New Roman"/>
      <family val="1"/>
    </font>
    <font>
      <b/>
      <u/>
      <sz val="14"/>
      <color theme="1"/>
      <name val="Times New Roman"/>
      <family val="1"/>
    </font>
    <font>
      <b/>
      <sz val="14"/>
      <color theme="1"/>
      <name val="Times New Roman"/>
      <family val="1"/>
    </font>
    <font>
      <sz val="14"/>
      <color theme="1"/>
      <name val="Calibri"/>
      <family val="2"/>
      <scheme val="minor"/>
    </font>
    <font>
      <sz val="14"/>
      <color theme="1"/>
      <name val="Times New Roman"/>
      <family val="1"/>
    </font>
    <font>
      <b/>
      <sz val="14"/>
      <name val="Times New Roman"/>
      <family val="1"/>
    </font>
    <font>
      <sz val="9"/>
      <color theme="1"/>
      <name val="Times New Roman"/>
      <family val="1"/>
    </font>
    <font>
      <sz val="12"/>
      <color theme="1"/>
      <name val="Times New Roman"/>
      <family val="1"/>
    </font>
    <font>
      <u/>
      <sz val="14"/>
      <color theme="1"/>
      <name val="Times New Roman"/>
      <family val="1"/>
    </font>
    <font>
      <sz val="10"/>
      <color theme="1"/>
      <name val="Times New Roman"/>
      <family val="1"/>
    </font>
    <font>
      <b/>
      <u/>
      <sz val="11"/>
      <name val="Times New Roman"/>
      <family val="1"/>
    </font>
    <font>
      <sz val="11"/>
      <color indexed="8"/>
      <name val="Times New Roman"/>
      <family val="1"/>
    </font>
    <font>
      <b/>
      <i/>
      <u/>
      <sz val="11"/>
      <name val="Times New Roman"/>
      <family val="1"/>
    </font>
    <font>
      <b/>
      <sz val="14"/>
      <color rgb="FF000000"/>
      <name val="Times New Roman"/>
      <family val="1"/>
    </font>
    <font>
      <b/>
      <u/>
      <sz val="12"/>
      <color theme="1"/>
      <name val="Times New Roman"/>
      <family val="1"/>
    </font>
    <font>
      <b/>
      <sz val="12"/>
      <color theme="1"/>
      <name val="Times New Roman"/>
      <family val="1"/>
    </font>
    <font>
      <b/>
      <u/>
      <sz val="12"/>
      <name val="Times New Roman"/>
      <family val="1"/>
    </font>
    <font>
      <i/>
      <sz val="9"/>
      <color theme="1"/>
      <name val="Times New Roman"/>
      <family val="1"/>
    </font>
    <font>
      <b/>
      <sz val="11"/>
      <color rgb="FF000000"/>
      <name val="Times New Roman"/>
      <family val="1"/>
    </font>
    <font>
      <sz val="16"/>
      <color theme="1"/>
      <name val="Times New Roman"/>
      <family val="1"/>
    </font>
    <font>
      <b/>
      <sz val="12"/>
      <name val="Times New Roman"/>
      <family val="1"/>
    </font>
    <font>
      <sz val="12"/>
      <name val="Times New Roman"/>
      <family val="1"/>
    </font>
    <font>
      <b/>
      <sz val="16"/>
      <color theme="1"/>
      <name val="Times New Roman"/>
      <family val="1"/>
    </font>
    <font>
      <sz val="8"/>
      <name val="Times New Roman"/>
      <family val="2"/>
    </font>
    <font>
      <u/>
      <sz val="12"/>
      <color theme="10"/>
      <name val="Times New Roman"/>
      <family val="2"/>
    </font>
    <font>
      <u/>
      <sz val="12"/>
      <color theme="11"/>
      <name val="Times New Roman"/>
      <family val="2"/>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23">
    <border>
      <left/>
      <right/>
      <top/>
      <bottom/>
      <diagonal/>
    </border>
    <border>
      <left/>
      <right/>
      <top/>
      <bottom style="thin">
        <color auto="1"/>
      </bottom>
      <diagonal/>
    </border>
    <border>
      <left/>
      <right/>
      <top style="thin">
        <color auto="1"/>
      </top>
      <bottom style="double">
        <color auto="1"/>
      </bottom>
      <diagonal/>
    </border>
    <border>
      <left/>
      <right/>
      <top/>
      <bottom style="double">
        <color auto="1"/>
      </bottom>
      <diagonal/>
    </border>
    <border>
      <left/>
      <right/>
      <top style="thin">
        <color auto="1"/>
      </top>
      <bottom/>
      <diagonal/>
    </border>
    <border>
      <left/>
      <right/>
      <top style="double">
        <color auto="1"/>
      </top>
      <bottom/>
      <diagonal/>
    </border>
    <border>
      <left/>
      <right/>
      <top style="medium">
        <color auto="1"/>
      </top>
      <bottom style="medium">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auto="1"/>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diagonal/>
    </border>
    <border>
      <left style="medium">
        <color auto="1"/>
      </left>
      <right/>
      <top/>
      <bottom style="medium">
        <color auto="1"/>
      </bottom>
      <diagonal/>
    </border>
    <border>
      <left/>
      <right style="medium">
        <color auto="1"/>
      </right>
      <top/>
      <bottom style="medium">
        <color auto="1"/>
      </bottom>
      <diagonal/>
    </border>
  </borders>
  <cellStyleXfs count="16">
    <xf numFmtId="0" fontId="0" fillId="0" borderId="0"/>
    <xf numFmtId="0" fontId="2" fillId="0" borderId="0"/>
    <xf numFmtId="44" fontId="2" fillId="0" borderId="0" applyFont="0" applyFill="0" applyBorder="0" applyAlignment="0" applyProtection="0"/>
    <xf numFmtId="0" fontId="4" fillId="0" borderId="0"/>
    <xf numFmtId="0" fontId="5" fillId="0" borderId="0"/>
    <xf numFmtId="38" fontId="3" fillId="0" borderId="0" applyFont="0" applyFill="0" applyBorder="0" applyAlignment="0" applyProtection="0"/>
    <xf numFmtId="6" fontId="6" fillId="0" borderId="0" applyFont="0"/>
    <xf numFmtId="9" fontId="7" fillId="0" borderId="0" applyFont="0" applyFill="0" applyBorder="0" applyAlignment="0" applyProtection="0"/>
    <xf numFmtId="41" fontId="7" fillId="0" borderId="0" applyFont="0" applyFill="0" applyBorder="0" applyAlignment="0" applyProtection="0"/>
    <xf numFmtId="42" fontId="7" fillId="0" borderId="0" applyFont="0" applyFill="0" applyBorder="0" applyAlignment="0" applyProtection="0"/>
    <xf numFmtId="44" fontId="7" fillId="0" borderId="0" applyFont="0" applyFill="0" applyBorder="0" applyAlignment="0" applyProtection="0"/>
    <xf numFmtId="0" fontId="6" fillId="0" borderId="0"/>
    <xf numFmtId="8" fontId="6"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1" fillId="0" borderId="0"/>
  </cellStyleXfs>
  <cellXfs count="245">
    <xf numFmtId="0" fontId="0" fillId="0" borderId="0" xfId="0"/>
    <xf numFmtId="10" fontId="10" fillId="0" borderId="7" xfId="0" applyNumberFormat="1" applyFont="1" applyBorder="1"/>
    <xf numFmtId="0" fontId="23" fillId="0" borderId="0" xfId="0" applyFont="1" applyAlignment="1">
      <alignment horizontal="centerContinuous" vertical="top"/>
    </xf>
    <xf numFmtId="0" fontId="8" fillId="0" borderId="0" xfId="0" applyFont="1" applyAlignment="1">
      <alignment horizontal="centerContinuous" vertical="top"/>
    </xf>
    <xf numFmtId="0" fontId="8" fillId="0" borderId="0" xfId="0" applyFont="1"/>
    <xf numFmtId="0" fontId="24" fillId="0" borderId="0" xfId="0" applyFont="1" applyAlignment="1">
      <alignment horizontal="centerContinuous" vertical="top"/>
    </xf>
    <xf numFmtId="0" fontId="10" fillId="0" borderId="0" xfId="0" applyFont="1"/>
    <xf numFmtId="0" fontId="8" fillId="0" borderId="0" xfId="0" applyFont="1" applyAlignment="1">
      <alignment horizontal="right"/>
    </xf>
    <xf numFmtId="0" fontId="8" fillId="0" borderId="0" xfId="0" applyFont="1" applyAlignment="1">
      <alignment horizontal="left"/>
    </xf>
    <xf numFmtId="0" fontId="22" fillId="0" borderId="0" xfId="0" applyFont="1" applyAlignment="1">
      <alignment vertical="top"/>
    </xf>
    <xf numFmtId="0" fontId="24" fillId="0" borderId="0" xfId="0" applyFont="1"/>
    <xf numFmtId="0" fontId="22" fillId="0" borderId="0" xfId="0" applyFont="1"/>
    <xf numFmtId="166" fontId="22" fillId="0" borderId="0" xfId="0" applyNumberFormat="1" applyFont="1"/>
    <xf numFmtId="0" fontId="8" fillId="0" borderId="0" xfId="0" applyFont="1" applyAlignment="1">
      <alignment horizontal="center"/>
    </xf>
    <xf numFmtId="0" fontId="8" fillId="0" borderId="0" xfId="0" applyFont="1" applyAlignment="1">
      <alignment horizontal="left" vertical="top"/>
    </xf>
    <xf numFmtId="0" fontId="12" fillId="0" borderId="0" xfId="0" applyFont="1"/>
    <xf numFmtId="166" fontId="12" fillId="0" borderId="0" xfId="0" applyNumberFormat="1" applyFont="1"/>
    <xf numFmtId="166" fontId="12" fillId="0" borderId="0" xfId="0" applyNumberFormat="1" applyFont="1" applyAlignment="1">
      <alignment horizontal="left"/>
    </xf>
    <xf numFmtId="0" fontId="8" fillId="0" borderId="20" xfId="0" applyFont="1" applyBorder="1" applyAlignment="1">
      <alignment horizontal="center"/>
    </xf>
    <xf numFmtId="0" fontId="8" fillId="0" borderId="18" xfId="0" applyFont="1" applyBorder="1" applyAlignment="1">
      <alignment horizontal="center"/>
    </xf>
    <xf numFmtId="0" fontId="8" fillId="0" borderId="18" xfId="0" applyFont="1" applyBorder="1" applyAlignment="1">
      <alignment horizontal="left"/>
    </xf>
    <xf numFmtId="0" fontId="8" fillId="0" borderId="19" xfId="0" applyFont="1" applyBorder="1" applyAlignment="1">
      <alignment horizontal="left"/>
    </xf>
    <xf numFmtId="0" fontId="8" fillId="0" borderId="21" xfId="0" applyFont="1" applyBorder="1" applyAlignment="1">
      <alignment horizontal="center"/>
    </xf>
    <xf numFmtId="0" fontId="8" fillId="0" borderId="17" xfId="0" applyFont="1" applyBorder="1" applyAlignment="1">
      <alignment horizontal="center" vertical="center" wrapText="1"/>
    </xf>
    <xf numFmtId="0" fontId="8" fillId="0" borderId="22" xfId="0" applyFont="1" applyBorder="1" applyAlignment="1">
      <alignment horizontal="center" vertical="center" wrapText="1"/>
    </xf>
    <xf numFmtId="38" fontId="8" fillId="0" borderId="0" xfId="0" applyNumberFormat="1" applyFont="1"/>
    <xf numFmtId="0" fontId="8" fillId="0" borderId="0" xfId="1" applyFont="1"/>
    <xf numFmtId="0" fontId="8" fillId="0" borderId="0" xfId="3" applyFont="1"/>
    <xf numFmtId="0" fontId="8" fillId="0" borderId="0" xfId="3" applyFont="1" applyAlignment="1">
      <alignment horizontal="right"/>
    </xf>
    <xf numFmtId="0" fontId="12" fillId="0" borderId="0" xfId="3" applyFont="1" applyAlignment="1">
      <alignment horizontal="left"/>
    </xf>
    <xf numFmtId="166" fontId="12" fillId="0" borderId="0" xfId="3" applyNumberFormat="1" applyFont="1" applyAlignment="1">
      <alignment horizontal="left"/>
    </xf>
    <xf numFmtId="0" fontId="11" fillId="0" borderId="0" xfId="1" applyFont="1" applyAlignment="1">
      <alignment horizontal="centerContinuous"/>
    </xf>
    <xf numFmtId="0" fontId="22" fillId="0" borderId="0" xfId="1" applyFont="1"/>
    <xf numFmtId="0" fontId="8" fillId="0" borderId="0" xfId="1" applyFont="1" applyAlignment="1">
      <alignment horizontal="center"/>
    </xf>
    <xf numFmtId="0" fontId="8" fillId="0" borderId="15" xfId="1" applyFont="1" applyBorder="1" applyAlignment="1">
      <alignment horizontal="center" wrapText="1"/>
    </xf>
    <xf numFmtId="0" fontId="8" fillId="0" borderId="6" xfId="1" applyFont="1" applyBorder="1" applyAlignment="1">
      <alignment horizontal="center" wrapText="1"/>
    </xf>
    <xf numFmtId="0" fontId="8" fillId="0" borderId="16" xfId="1" applyFont="1" applyBorder="1" applyAlignment="1">
      <alignment horizontal="center" wrapText="1"/>
    </xf>
    <xf numFmtId="0" fontId="8" fillId="0" borderId="0" xfId="1" applyFont="1" applyAlignment="1">
      <alignment horizontal="center" wrapText="1"/>
    </xf>
    <xf numFmtId="0" fontId="8" fillId="0" borderId="0" xfId="1" quotePrefix="1" applyFont="1" applyAlignment="1">
      <alignment horizontal="center" wrapText="1"/>
    </xf>
    <xf numFmtId="165" fontId="8" fillId="0" borderId="0" xfId="1" applyNumberFormat="1" applyFont="1"/>
    <xf numFmtId="0" fontId="12" fillId="0" borderId="0" xfId="1" applyFont="1"/>
    <xf numFmtId="0" fontId="27" fillId="0" borderId="0" xfId="0" applyFont="1"/>
    <xf numFmtId="0" fontId="22" fillId="0" borderId="0" xfId="3" applyFont="1"/>
    <xf numFmtId="0" fontId="12" fillId="0" borderId="0" xfId="3" applyFont="1"/>
    <xf numFmtId="0" fontId="8" fillId="0" borderId="6"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0" xfId="3" applyFont="1" applyAlignment="1">
      <alignment horizontal="center"/>
    </xf>
    <xf numFmtId="0" fontId="26" fillId="0" borderId="0" xfId="3" applyFont="1"/>
    <xf numFmtId="5" fontId="8" fillId="0" borderId="0" xfId="3" applyNumberFormat="1" applyFont="1"/>
    <xf numFmtId="42" fontId="8" fillId="0" borderId="14" xfId="9" applyFont="1" applyBorder="1" applyProtection="1"/>
    <xf numFmtId="0" fontId="8" fillId="0" borderId="0" xfId="3" applyFont="1" applyAlignment="1">
      <alignment horizontal="left" indent="2"/>
    </xf>
    <xf numFmtId="42" fontId="8" fillId="0" borderId="2" xfId="9" applyFont="1" applyBorder="1" applyProtection="1"/>
    <xf numFmtId="42" fontId="8" fillId="0" borderId="0" xfId="9" applyFont="1" applyProtection="1"/>
    <xf numFmtId="0" fontId="12" fillId="0" borderId="0" xfId="0" applyFont="1" applyAlignment="1">
      <alignment horizontal="left"/>
    </xf>
    <xf numFmtId="14" fontId="12" fillId="0" borderId="0" xfId="0" applyNumberFormat="1" applyFont="1" applyAlignment="1">
      <alignment horizontal="left"/>
    </xf>
    <xf numFmtId="0" fontId="12" fillId="0" borderId="0" xfId="0" applyFont="1" applyAlignment="1">
      <alignment horizontal="center" vertical="top"/>
    </xf>
    <xf numFmtId="0" fontId="12" fillId="0" borderId="0" xfId="0" applyFont="1" applyAlignment="1">
      <alignment vertical="top"/>
    </xf>
    <xf numFmtId="0" fontId="8" fillId="0" borderId="20" xfId="0" applyFont="1" applyBorder="1"/>
    <xf numFmtId="0" fontId="8" fillId="0" borderId="18" xfId="0" applyFont="1" applyBorder="1"/>
    <xf numFmtId="0" fontId="11" fillId="0" borderId="18" xfId="0" applyFont="1" applyBorder="1" applyAlignment="1">
      <alignment horizontal="centerContinuous" vertical="center"/>
    </xf>
    <xf numFmtId="0" fontId="8" fillId="0" borderId="18" xfId="0" applyFont="1" applyBorder="1" applyAlignment="1">
      <alignment horizontal="centerContinuous"/>
    </xf>
    <xf numFmtId="0" fontId="8" fillId="0" borderId="19" xfId="0" applyFont="1" applyBorder="1" applyAlignment="1">
      <alignment horizontal="centerContinuous"/>
    </xf>
    <xf numFmtId="0" fontId="8" fillId="2" borderId="0" xfId="0" applyFont="1" applyFill="1" applyAlignment="1">
      <alignment horizontal="right"/>
    </xf>
    <xf numFmtId="0" fontId="12" fillId="0" borderId="0" xfId="0" applyFont="1" applyAlignment="1">
      <alignment horizontal="right"/>
    </xf>
    <xf numFmtId="42" fontId="10" fillId="2" borderId="2" xfId="9" applyFont="1" applyFill="1" applyBorder="1" applyProtection="1"/>
    <xf numFmtId="0" fontId="8" fillId="0" borderId="15" xfId="0" applyFont="1" applyBorder="1"/>
    <xf numFmtId="0" fontId="8" fillId="0" borderId="6" xfId="0" applyFont="1" applyBorder="1" applyAlignment="1">
      <alignment horizontal="center"/>
    </xf>
    <xf numFmtId="42" fontId="10" fillId="0" borderId="0" xfId="9" applyFont="1" applyFill="1" applyProtection="1"/>
    <xf numFmtId="10" fontId="8" fillId="0" borderId="0" xfId="0" applyNumberFormat="1" applyFont="1"/>
    <xf numFmtId="10" fontId="14" fillId="0" borderId="0" xfId="0" applyNumberFormat="1" applyFont="1"/>
    <xf numFmtId="41" fontId="10" fillId="0" borderId="0" xfId="8" applyFont="1" applyFill="1" applyProtection="1"/>
    <xf numFmtId="10" fontId="15" fillId="0" borderId="0" xfId="0" applyNumberFormat="1" applyFont="1"/>
    <xf numFmtId="41" fontId="10" fillId="0" borderId="0" xfId="8" applyFont="1" applyFill="1" applyBorder="1" applyProtection="1"/>
    <xf numFmtId="10" fontId="8" fillId="0" borderId="1" xfId="0" applyNumberFormat="1" applyFont="1" applyBorder="1"/>
    <xf numFmtId="42" fontId="8" fillId="0" borderId="3" xfId="9" applyFont="1" applyBorder="1" applyProtection="1"/>
    <xf numFmtId="42" fontId="8" fillId="0" borderId="0" xfId="9" applyFont="1" applyBorder="1" applyProtection="1"/>
    <xf numFmtId="10" fontId="8" fillId="0" borderId="3" xfId="0" applyNumberFormat="1" applyFont="1" applyBorder="1"/>
    <xf numFmtId="0" fontId="8" fillId="0" borderId="0" xfId="0" applyFont="1" applyAlignment="1">
      <alignment vertical="top"/>
    </xf>
    <xf numFmtId="37" fontId="8" fillId="0" borderId="0" xfId="0" applyNumberFormat="1" applyFont="1"/>
    <xf numFmtId="164" fontId="8" fillId="0" borderId="0" xfId="0" applyNumberFormat="1" applyFont="1"/>
    <xf numFmtId="5" fontId="8" fillId="0" borderId="0" xfId="0" applyNumberFormat="1" applyFont="1"/>
    <xf numFmtId="42" fontId="10" fillId="0" borderId="0" xfId="9" applyFont="1" applyProtection="1"/>
    <xf numFmtId="42" fontId="10" fillId="0" borderId="2" xfId="9" applyFont="1" applyBorder="1" applyProtection="1"/>
    <xf numFmtId="6" fontId="8" fillId="0" borderId="0" xfId="0" applyNumberFormat="1" applyFont="1"/>
    <xf numFmtId="5" fontId="10" fillId="0" borderId="0" xfId="0" applyNumberFormat="1" applyFont="1"/>
    <xf numFmtId="0" fontId="8" fillId="0" borderId="0" xfId="0" applyFont="1" applyAlignment="1">
      <alignment horizontal="left" vertical="top" wrapText="1"/>
    </xf>
    <xf numFmtId="0" fontId="8" fillId="0" borderId="0" xfId="0" applyFont="1" applyAlignment="1">
      <alignment vertical="top" wrapText="1"/>
    </xf>
    <xf numFmtId="42" fontId="8" fillId="0" borderId="2" xfId="9" applyFont="1" applyFill="1" applyBorder="1" applyProtection="1"/>
    <xf numFmtId="44" fontId="8" fillId="0" borderId="0" xfId="0" applyNumberFormat="1" applyFont="1"/>
    <xf numFmtId="0" fontId="22" fillId="0" borderId="17" xfId="0" applyFont="1" applyBorder="1" applyAlignment="1">
      <alignment vertical="top"/>
    </xf>
    <xf numFmtId="0" fontId="8" fillId="0" borderId="15" xfId="0" applyFont="1" applyBorder="1" applyAlignment="1">
      <alignment horizontal="center"/>
    </xf>
    <xf numFmtId="42" fontId="10" fillId="0" borderId="1" xfId="9" applyFont="1" applyBorder="1" applyProtection="1"/>
    <xf numFmtId="6" fontId="10" fillId="0" borderId="0" xfId="0" applyNumberFormat="1" applyFont="1"/>
    <xf numFmtId="38" fontId="10" fillId="0" borderId="0" xfId="0" applyNumberFormat="1" applyFont="1"/>
    <xf numFmtId="164" fontId="10" fillId="0" borderId="0" xfId="0" applyNumberFormat="1" applyFont="1"/>
    <xf numFmtId="37" fontId="10" fillId="0" borderId="0" xfId="0" applyNumberFormat="1" applyFont="1"/>
    <xf numFmtId="42" fontId="10" fillId="0" borderId="0" xfId="9" applyFont="1" applyBorder="1" applyProtection="1"/>
    <xf numFmtId="42" fontId="10" fillId="0" borderId="5" xfId="9" applyFont="1" applyBorder="1" applyProtection="1"/>
    <xf numFmtId="41" fontId="10" fillId="0" borderId="0" xfId="8" applyFont="1" applyProtection="1"/>
    <xf numFmtId="166" fontId="8" fillId="0" borderId="0" xfId="0" applyNumberFormat="1" applyFont="1"/>
    <xf numFmtId="0" fontId="21" fillId="0" borderId="0" xfId="0" applyFont="1" applyAlignment="1">
      <alignment vertical="top"/>
    </xf>
    <xf numFmtId="0" fontId="13" fillId="0" borderId="0" xfId="0" applyFont="1" applyAlignment="1">
      <alignment vertical="top"/>
    </xf>
    <xf numFmtId="0" fontId="8" fillId="0" borderId="0" xfId="0" applyFont="1" applyAlignment="1">
      <alignment horizontal="left" vertical="center"/>
    </xf>
    <xf numFmtId="0" fontId="10" fillId="0" borderId="9"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13" xfId="0" applyFont="1" applyBorder="1" applyAlignment="1">
      <alignment horizontal="left"/>
    </xf>
    <xf numFmtId="0" fontId="10" fillId="0" borderId="12" xfId="0" applyFont="1" applyBorder="1" applyAlignment="1">
      <alignment horizontal="left"/>
    </xf>
    <xf numFmtId="0" fontId="10" fillId="0" borderId="0" xfId="4" applyFont="1"/>
    <xf numFmtId="0" fontId="17" fillId="0" borderId="0" xfId="4" applyFont="1"/>
    <xf numFmtId="0" fontId="18" fillId="0" borderId="0" xfId="4" applyFont="1"/>
    <xf numFmtId="0" fontId="10" fillId="0" borderId="0" xfId="4" applyFont="1" applyAlignment="1">
      <alignment horizontal="right"/>
    </xf>
    <xf numFmtId="0" fontId="19" fillId="0" borderId="0" xfId="4" applyFont="1"/>
    <xf numFmtId="0" fontId="8" fillId="0" borderId="0" xfId="1" applyFont="1" applyProtection="1">
      <protection locked="0"/>
    </xf>
    <xf numFmtId="0" fontId="12" fillId="0" borderId="0" xfId="1" applyFont="1" applyProtection="1">
      <protection locked="0"/>
    </xf>
    <xf numFmtId="0" fontId="8" fillId="0" borderId="0" xfId="1" applyFont="1" applyAlignment="1" applyProtection="1">
      <alignment horizontal="center" wrapText="1"/>
      <protection locked="0"/>
    </xf>
    <xf numFmtId="0" fontId="8" fillId="0" borderId="0" xfId="1" quotePrefix="1" applyFont="1" applyAlignment="1" applyProtection="1">
      <alignment horizontal="center" wrapText="1"/>
      <protection locked="0"/>
    </xf>
    <xf numFmtId="0" fontId="8" fillId="0" borderId="0" xfId="1" applyFont="1" applyAlignment="1" applyProtection="1">
      <alignment horizontal="center"/>
      <protection locked="0"/>
    </xf>
    <xf numFmtId="0" fontId="8" fillId="0" borderId="0" xfId="1" applyFont="1" applyAlignment="1" applyProtection="1">
      <alignment horizontal="left" wrapText="1"/>
      <protection locked="0"/>
    </xf>
    <xf numFmtId="0" fontId="28" fillId="0" borderId="0" xfId="0" applyFont="1" applyAlignment="1">
      <alignment horizontal="left" vertical="top"/>
    </xf>
    <xf numFmtId="0" fontId="24" fillId="0" borderId="0" xfId="0" applyFont="1" applyAlignment="1">
      <alignment horizontal="left"/>
    </xf>
    <xf numFmtId="0" fontId="24" fillId="0" borderId="0" xfId="0" applyFont="1" applyAlignment="1">
      <alignment horizontal="center" vertical="center"/>
    </xf>
    <xf numFmtId="5" fontId="8" fillId="0" borderId="14" xfId="9" applyNumberFormat="1" applyFont="1" applyBorder="1" applyProtection="1"/>
    <xf numFmtId="0" fontId="8" fillId="3" borderId="0" xfId="0" applyFont="1" applyFill="1" applyProtection="1">
      <protection locked="0"/>
    </xf>
    <xf numFmtId="0" fontId="8" fillId="3" borderId="0" xfId="0" applyFont="1" applyFill="1" applyAlignment="1" applyProtection="1">
      <alignment horizontal="center"/>
      <protection locked="0"/>
    </xf>
    <xf numFmtId="42" fontId="8" fillId="3" borderId="0" xfId="9" applyFont="1" applyFill="1" applyBorder="1" applyProtection="1">
      <protection locked="0"/>
    </xf>
    <xf numFmtId="42" fontId="8" fillId="3" borderId="0" xfId="9" applyFont="1" applyFill="1" applyProtection="1">
      <protection locked="0"/>
    </xf>
    <xf numFmtId="42" fontId="10" fillId="3" borderId="0" xfId="9" applyFont="1" applyFill="1" applyProtection="1">
      <protection locked="0"/>
    </xf>
    <xf numFmtId="42" fontId="10" fillId="3" borderId="1" xfId="9" applyFont="1" applyFill="1" applyBorder="1" applyProtection="1">
      <protection locked="0"/>
    </xf>
    <xf numFmtId="164" fontId="10" fillId="3" borderId="0" xfId="0" applyNumberFormat="1" applyFont="1" applyFill="1" applyProtection="1">
      <protection locked="0"/>
    </xf>
    <xf numFmtId="42" fontId="10" fillId="3" borderId="0" xfId="9" applyFont="1" applyFill="1" applyBorder="1" applyProtection="1">
      <protection locked="0"/>
    </xf>
    <xf numFmtId="10" fontId="10" fillId="3" borderId="0" xfId="7" applyNumberFormat="1" applyFont="1" applyFill="1" applyProtection="1">
      <protection locked="0"/>
    </xf>
    <xf numFmtId="0" fontId="16" fillId="3" borderId="1" xfId="0" applyFont="1" applyFill="1" applyBorder="1" applyAlignment="1" applyProtection="1">
      <alignment horizontal="center"/>
      <protection locked="0"/>
    </xf>
    <xf numFmtId="0" fontId="16" fillId="3" borderId="14" xfId="0" applyFont="1" applyFill="1" applyBorder="1" applyAlignment="1" applyProtection="1">
      <alignment horizontal="center"/>
      <protection locked="0"/>
    </xf>
    <xf numFmtId="0" fontId="8" fillId="3" borderId="14" xfId="0" applyFont="1" applyFill="1" applyBorder="1" applyProtection="1">
      <protection locked="0"/>
    </xf>
    <xf numFmtId="14" fontId="27" fillId="0" borderId="0" xfId="0" applyNumberFormat="1" applyFont="1"/>
    <xf numFmtId="165" fontId="8" fillId="0" borderId="0" xfId="2" applyNumberFormat="1" applyFont="1" applyProtection="1">
      <protection locked="0"/>
    </xf>
    <xf numFmtId="165" fontId="8" fillId="0" borderId="0" xfId="2" applyNumberFormat="1" applyFont="1" applyAlignment="1" applyProtection="1">
      <alignment horizontal="right"/>
      <protection locked="0"/>
    </xf>
    <xf numFmtId="165" fontId="8" fillId="0" borderId="2" xfId="1" applyNumberFormat="1" applyFont="1" applyBorder="1" applyProtection="1">
      <protection locked="0"/>
    </xf>
    <xf numFmtId="0" fontId="8" fillId="0" borderId="15" xfId="0" applyFont="1" applyBorder="1" applyAlignment="1">
      <alignment horizontal="center" wrapText="1"/>
    </xf>
    <xf numFmtId="0" fontId="29" fillId="3" borderId="0" xfId="1" applyFont="1" applyFill="1" applyAlignment="1" applyProtection="1">
      <alignment horizontal="center" wrapText="1"/>
      <protection locked="0"/>
    </xf>
    <xf numFmtId="42" fontId="29" fillId="3" borderId="0" xfId="9" applyFont="1" applyFill="1" applyProtection="1">
      <protection locked="0"/>
    </xf>
    <xf numFmtId="0" fontId="29" fillId="3" borderId="0" xfId="1" applyFont="1" applyFill="1" applyProtection="1">
      <protection locked="0"/>
    </xf>
    <xf numFmtId="0" fontId="29" fillId="0" borderId="0" xfId="1" applyFont="1"/>
    <xf numFmtId="165" fontId="29" fillId="0" borderId="2" xfId="1" applyNumberFormat="1" applyFont="1" applyBorder="1"/>
    <xf numFmtId="0" fontId="10" fillId="0" borderId="0" xfId="11" applyFont="1"/>
    <xf numFmtId="6" fontId="10" fillId="0" borderId="0" xfId="12" applyNumberFormat="1" applyFont="1" applyFill="1" applyAlignment="1">
      <alignment horizontal="right" vertical="top"/>
    </xf>
    <xf numFmtId="6" fontId="30" fillId="0" borderId="0" xfId="12" applyNumberFormat="1" applyFont="1" applyFill="1" applyBorder="1" applyAlignment="1">
      <alignment horizontal="center" vertical="top"/>
    </xf>
    <xf numFmtId="14" fontId="32" fillId="0" borderId="0" xfId="11" applyNumberFormat="1" applyFont="1" applyAlignment="1">
      <alignment horizontal="left" vertical="top"/>
    </xf>
    <xf numFmtId="43" fontId="8" fillId="0" borderId="0" xfId="0" applyNumberFormat="1" applyFont="1"/>
    <xf numFmtId="43" fontId="8" fillId="0" borderId="4" xfId="0" applyNumberFormat="1" applyFont="1" applyBorder="1"/>
    <xf numFmtId="10" fontId="10" fillId="3" borderId="1" xfId="7" applyNumberFormat="1" applyFont="1" applyFill="1" applyBorder="1" applyProtection="1">
      <protection locked="0"/>
    </xf>
    <xf numFmtId="14" fontId="9" fillId="0" borderId="0" xfId="11" applyNumberFormat="1" applyFont="1" applyAlignment="1">
      <alignment vertical="top"/>
    </xf>
    <xf numFmtId="0" fontId="8" fillId="0" borderId="0" xfId="0" applyFont="1" applyAlignment="1">
      <alignment horizontal="left" indent="2"/>
    </xf>
    <xf numFmtId="0" fontId="11" fillId="0" borderId="0" xfId="3" applyFont="1" applyAlignment="1">
      <alignment horizontal="center"/>
    </xf>
    <xf numFmtId="0" fontId="13" fillId="0" borderId="0" xfId="0" applyFont="1" applyAlignment="1">
      <alignment horizontal="right"/>
    </xf>
    <xf numFmtId="0" fontId="12" fillId="0" borderId="0" xfId="0" applyFont="1" applyAlignment="1">
      <alignment vertical="top" wrapText="1"/>
    </xf>
    <xf numFmtId="166" fontId="25" fillId="3" borderId="0" xfId="0" applyNumberFormat="1" applyFont="1" applyFill="1" applyAlignment="1" applyProtection="1">
      <alignment horizontal="center" vertical="center"/>
      <protection locked="0"/>
    </xf>
    <xf numFmtId="0" fontId="34" fillId="0" borderId="0" xfId="0" applyFont="1" applyAlignment="1">
      <alignment vertical="top"/>
    </xf>
    <xf numFmtId="0" fontId="35" fillId="0" borderId="17" xfId="0" applyFont="1" applyBorder="1" applyAlignment="1">
      <alignment vertical="top"/>
    </xf>
    <xf numFmtId="0" fontId="27" fillId="0" borderId="0" xfId="0" applyFont="1" applyAlignment="1">
      <alignment horizontal="right"/>
    </xf>
    <xf numFmtId="0" fontId="35" fillId="0" borderId="0" xfId="0" applyFont="1" applyAlignment="1">
      <alignment vertical="top"/>
    </xf>
    <xf numFmtId="0" fontId="27" fillId="0" borderId="0" xfId="3" applyFont="1" applyAlignment="1">
      <alignment horizontal="right"/>
    </xf>
    <xf numFmtId="0" fontId="8" fillId="0" borderId="6" xfId="0" applyFont="1" applyBorder="1" applyAlignment="1">
      <alignment horizontal="center" wrapText="1"/>
    </xf>
    <xf numFmtId="0" fontId="8" fillId="0" borderId="16" xfId="0" applyFont="1" applyBorder="1" applyAlignment="1">
      <alignment horizontal="center" wrapText="1"/>
    </xf>
    <xf numFmtId="0" fontId="8" fillId="0" borderId="6" xfId="3" applyFont="1" applyBorder="1"/>
    <xf numFmtId="0" fontId="35" fillId="0" borderId="0" xfId="3" applyFont="1"/>
    <xf numFmtId="0" fontId="35" fillId="0" borderId="0" xfId="1" applyFont="1"/>
    <xf numFmtId="0" fontId="34" fillId="0" borderId="0" xfId="3" applyFont="1"/>
    <xf numFmtId="14" fontId="36" fillId="0" borderId="0" xfId="11" applyNumberFormat="1" applyFont="1" applyAlignment="1">
      <alignment horizontal="left" vertical="top"/>
    </xf>
    <xf numFmtId="0" fontId="37" fillId="0" borderId="0" xfId="0" applyFont="1" applyAlignment="1">
      <alignment horizontal="right"/>
    </xf>
    <xf numFmtId="0" fontId="27" fillId="0" borderId="0" xfId="3" applyFont="1" applyAlignment="1">
      <alignment horizontal="center"/>
    </xf>
    <xf numFmtId="0" fontId="27" fillId="0" borderId="0" xfId="3" applyFont="1"/>
    <xf numFmtId="0" fontId="27" fillId="0" borderId="1" xfId="3" applyFont="1" applyBorder="1"/>
    <xf numFmtId="49" fontId="27" fillId="0" borderId="14" xfId="0" applyNumberFormat="1" applyFont="1" applyBorder="1" applyAlignment="1">
      <alignment horizontal="center" vertical="center"/>
    </xf>
    <xf numFmtId="0" fontId="27" fillId="0" borderId="14" xfId="3" applyFont="1" applyBorder="1"/>
    <xf numFmtId="0" fontId="29" fillId="0" borderId="0" xfId="0" applyFont="1"/>
    <xf numFmtId="0" fontId="29" fillId="0" borderId="0" xfId="0" applyFont="1" applyAlignment="1">
      <alignment horizontal="centerContinuous" vertical="top"/>
    </xf>
    <xf numFmtId="0" fontId="29" fillId="0" borderId="0" xfId="0" applyFont="1" applyAlignment="1">
      <alignment horizontal="left" vertical="top"/>
    </xf>
    <xf numFmtId="0" fontId="8" fillId="0" borderId="0" xfId="0" applyFont="1" applyAlignment="1" applyProtection="1">
      <alignment horizontal="left" indent="2"/>
      <protection locked="0"/>
    </xf>
    <xf numFmtId="0" fontId="11" fillId="0" borderId="0" xfId="0" applyFont="1" applyAlignment="1" applyProtection="1">
      <alignment horizontal="left" indent="2"/>
      <protection locked="0"/>
    </xf>
    <xf numFmtId="167" fontId="12" fillId="0" borderId="0" xfId="3" applyNumberFormat="1" applyFont="1" applyAlignment="1">
      <alignment horizontal="left"/>
    </xf>
    <xf numFmtId="167" fontId="12" fillId="0" borderId="0" xfId="0" applyNumberFormat="1" applyFont="1" applyAlignment="1">
      <alignment horizontal="left" vertical="top"/>
    </xf>
    <xf numFmtId="167" fontId="12" fillId="0" borderId="0" xfId="0" applyNumberFormat="1" applyFont="1" applyAlignment="1">
      <alignment horizontal="left"/>
    </xf>
    <xf numFmtId="0" fontId="0" fillId="0" borderId="0" xfId="0" applyAlignment="1">
      <alignment wrapText="1"/>
    </xf>
    <xf numFmtId="0" fontId="3" fillId="0" borderId="0" xfId="4" applyFont="1"/>
    <xf numFmtId="14" fontId="12" fillId="0" borderId="0" xfId="0" applyNumberFormat="1" applyFont="1"/>
    <xf numFmtId="3" fontId="10" fillId="3" borderId="7" xfId="0" applyNumberFormat="1" applyFont="1" applyFill="1" applyBorder="1" applyProtection="1">
      <protection locked="0"/>
    </xf>
    <xf numFmtId="3" fontId="8" fillId="0" borderId="7" xfId="0" applyNumberFormat="1" applyFont="1" applyBorder="1"/>
    <xf numFmtId="3" fontId="10" fillId="3" borderId="12" xfId="0" applyNumberFormat="1" applyFont="1" applyFill="1" applyBorder="1" applyProtection="1">
      <protection locked="0"/>
    </xf>
    <xf numFmtId="0" fontId="22" fillId="0" borderId="0" xfId="3" applyFont="1" applyAlignment="1">
      <alignment horizontal="left"/>
    </xf>
    <xf numFmtId="167" fontId="22" fillId="0" borderId="0" xfId="3" applyNumberFormat="1" applyFont="1" applyAlignment="1">
      <alignment horizontal="left"/>
    </xf>
    <xf numFmtId="0" fontId="39" fillId="0" borderId="0" xfId="3" applyFont="1" applyAlignment="1">
      <alignment horizontal="right"/>
    </xf>
    <xf numFmtId="0" fontId="39" fillId="0" borderId="0" xfId="3" applyFont="1" applyAlignment="1">
      <alignment horizontal="right" wrapText="1"/>
    </xf>
    <xf numFmtId="44" fontId="8" fillId="3" borderId="1" xfId="9" applyNumberFormat="1" applyFont="1" applyFill="1" applyBorder="1" applyProtection="1">
      <protection locked="0"/>
    </xf>
    <xf numFmtId="44" fontId="9" fillId="0" borderId="3" xfId="10" applyFont="1" applyFill="1" applyBorder="1" applyAlignment="1"/>
    <xf numFmtId="0" fontId="35" fillId="0" borderId="0" xfId="3" applyFont="1" applyAlignment="1">
      <alignment horizontal="left" indent="8"/>
    </xf>
    <xf numFmtId="167" fontId="35" fillId="0" borderId="0" xfId="3" applyNumberFormat="1" applyFont="1" applyAlignment="1">
      <alignment horizontal="left" indent="8"/>
    </xf>
    <xf numFmtId="14" fontId="40" fillId="0" borderId="0" xfId="11" applyNumberFormat="1" applyFont="1" applyAlignment="1">
      <alignment vertical="top"/>
    </xf>
    <xf numFmtId="0" fontId="41" fillId="0" borderId="0" xfId="0" applyFont="1"/>
    <xf numFmtId="49" fontId="41" fillId="0" borderId="0" xfId="0" applyNumberFormat="1" applyFont="1" applyAlignment="1">
      <alignment horizontal="right"/>
    </xf>
    <xf numFmtId="0" fontId="10" fillId="0" borderId="0" xfId="0" applyFont="1" applyAlignment="1">
      <alignment vertical="top" wrapText="1"/>
    </xf>
    <xf numFmtId="0" fontId="0" fillId="0" borderId="0" xfId="0" applyAlignment="1">
      <alignment vertical="top" wrapText="1"/>
    </xf>
    <xf numFmtId="0" fontId="10" fillId="0" borderId="0" xfId="0" applyFont="1" applyAlignment="1">
      <alignment horizontal="left" vertical="top" wrapText="1"/>
    </xf>
    <xf numFmtId="10" fontId="8" fillId="0" borderId="0" xfId="7" applyNumberFormat="1" applyFont="1" applyProtection="1"/>
    <xf numFmtId="0" fontId="10" fillId="0" borderId="0" xfId="4" applyFont="1" applyAlignment="1">
      <alignment horizontal="left"/>
    </xf>
    <xf numFmtId="0" fontId="10" fillId="0" borderId="0" xfId="4" applyFont="1" applyAlignment="1">
      <alignment horizontal="justify" wrapText="1"/>
    </xf>
    <xf numFmtId="0" fontId="0" fillId="0" borderId="0" xfId="0" applyAlignment="1">
      <alignment horizontal="justify" wrapText="1"/>
    </xf>
    <xf numFmtId="0" fontId="10" fillId="0" borderId="0" xfId="4" applyFont="1" applyAlignment="1">
      <alignment horizontal="distributed" vertical="justify"/>
    </xf>
    <xf numFmtId="0" fontId="0" fillId="0" borderId="0" xfId="0" applyAlignment="1">
      <alignment horizontal="distributed" vertical="justify"/>
    </xf>
    <xf numFmtId="0" fontId="33" fillId="0" borderId="0" xfId="4" applyFont="1" applyAlignment="1">
      <alignment horizontal="center"/>
    </xf>
    <xf numFmtId="0" fontId="20" fillId="0" borderId="0" xfId="4" applyFont="1" applyAlignment="1">
      <alignment horizontal="center"/>
    </xf>
    <xf numFmtId="0" fontId="17" fillId="0" borderId="0" xfId="4" applyFont="1" applyAlignment="1">
      <alignment horizontal="left"/>
    </xf>
    <xf numFmtId="0" fontId="10" fillId="0" borderId="0" xfId="4" applyFont="1" applyAlignment="1">
      <alignment horizontal="justify" vertical="top" wrapText="1"/>
    </xf>
    <xf numFmtId="0" fontId="18" fillId="0" borderId="0" xfId="4" applyFont="1" applyAlignment="1">
      <alignment horizontal="justify" wrapText="1"/>
    </xf>
    <xf numFmtId="0" fontId="42" fillId="3" borderId="0" xfId="0" applyFont="1" applyFill="1" applyAlignment="1" applyProtection="1">
      <alignment horizontal="center" vertical="center"/>
      <protection locked="0"/>
    </xf>
    <xf numFmtId="0" fontId="24" fillId="0" borderId="0" xfId="0" applyFont="1" applyAlignment="1">
      <alignment horizontal="center"/>
    </xf>
    <xf numFmtId="167" fontId="25" fillId="3" borderId="1" xfId="0" applyNumberFormat="1" applyFont="1" applyFill="1" applyBorder="1" applyAlignment="1" applyProtection="1">
      <alignment horizontal="center"/>
      <protection locked="0"/>
    </xf>
    <xf numFmtId="0" fontId="12" fillId="0" borderId="0" xfId="0" applyFont="1" applyAlignment="1">
      <alignment horizontal="center" vertical="center" wrapText="1"/>
    </xf>
    <xf numFmtId="0" fontId="25" fillId="3" borderId="1" xfId="0" applyFont="1" applyFill="1" applyBorder="1" applyAlignment="1" applyProtection="1">
      <alignment horizontal="center"/>
      <protection locked="0"/>
    </xf>
    <xf numFmtId="0" fontId="10" fillId="0" borderId="0" xfId="0" applyFont="1" applyAlignment="1">
      <alignment horizontal="right" vertical="top" wrapText="1"/>
    </xf>
    <xf numFmtId="168" fontId="0" fillId="3" borderId="14" xfId="0" applyNumberFormat="1" applyFill="1" applyBorder="1" applyAlignment="1" applyProtection="1">
      <alignment horizontal="left" wrapText="1"/>
      <protection locked="0"/>
    </xf>
    <xf numFmtId="0" fontId="10" fillId="3" borderId="1" xfId="0" applyFont="1" applyFill="1" applyBorder="1" applyAlignment="1" applyProtection="1">
      <alignment horizontal="left" vertical="top" wrapText="1" readingOrder="1"/>
      <protection locked="0"/>
    </xf>
    <xf numFmtId="0" fontId="10" fillId="3" borderId="1" xfId="0" applyFont="1" applyFill="1" applyBorder="1" applyAlignment="1" applyProtection="1">
      <alignment horizontal="left" vertical="top" wrapText="1"/>
      <protection locked="0"/>
    </xf>
    <xf numFmtId="167" fontId="8" fillId="3" borderId="1" xfId="0" applyNumberFormat="1" applyFont="1" applyFill="1" applyBorder="1" applyAlignment="1" applyProtection="1">
      <alignment horizontal="left" vertical="center"/>
      <protection locked="0"/>
    </xf>
    <xf numFmtId="0" fontId="8" fillId="3" borderId="1" xfId="0" applyFont="1" applyFill="1" applyBorder="1" applyAlignment="1" applyProtection="1">
      <alignment horizontal="left" vertical="center"/>
      <protection locked="0"/>
    </xf>
    <xf numFmtId="0" fontId="10" fillId="3" borderId="0" xfId="0" applyFont="1" applyFill="1" applyAlignment="1" applyProtection="1">
      <alignment horizontal="left" vertical="top" wrapText="1" readingOrder="1"/>
      <protection locked="0"/>
    </xf>
    <xf numFmtId="3" fontId="10" fillId="3" borderId="1" xfId="0" applyNumberFormat="1" applyFont="1" applyFill="1" applyBorder="1" applyAlignment="1" applyProtection="1">
      <alignment horizontal="center" vertical="top" wrapText="1"/>
      <protection locked="0"/>
    </xf>
    <xf numFmtId="0" fontId="9" fillId="0" borderId="9" xfId="0" applyFont="1" applyBorder="1" applyAlignment="1">
      <alignment horizontal="center"/>
    </xf>
    <xf numFmtId="0" fontId="0" fillId="0" borderId="4" xfId="0" applyBorder="1"/>
    <xf numFmtId="0" fontId="0" fillId="0" borderId="8" xfId="0" applyBorder="1"/>
    <xf numFmtId="0" fontId="9" fillId="0" borderId="10" xfId="0" applyFont="1" applyBorder="1" applyAlignment="1">
      <alignment horizontal="center"/>
    </xf>
    <xf numFmtId="0" fontId="9" fillId="0" borderId="1" xfId="0" applyFont="1" applyBorder="1" applyAlignment="1">
      <alignment horizontal="center"/>
    </xf>
    <xf numFmtId="0" fontId="9" fillId="0" borderId="11" xfId="0" applyFont="1" applyBorder="1" applyAlignment="1">
      <alignment horizontal="center"/>
    </xf>
    <xf numFmtId="167" fontId="12" fillId="0" borderId="0" xfId="0" applyNumberFormat="1" applyFont="1" applyAlignment="1">
      <alignment horizontal="left"/>
    </xf>
    <xf numFmtId="44" fontId="9" fillId="0" borderId="4" xfId="10" applyFont="1" applyFill="1" applyBorder="1" applyAlignment="1">
      <alignment horizontal="left"/>
    </xf>
    <xf numFmtId="44" fontId="9" fillId="0" borderId="1" xfId="10" applyFont="1" applyFill="1" applyBorder="1" applyAlignment="1">
      <alignment horizontal="left"/>
    </xf>
    <xf numFmtId="49" fontId="27" fillId="0" borderId="4" xfId="0" applyNumberFormat="1" applyFont="1" applyBorder="1" applyAlignment="1">
      <alignment horizontal="center" vertical="center"/>
    </xf>
    <xf numFmtId="49" fontId="27" fillId="0" borderId="1" xfId="0" applyNumberFormat="1" applyFont="1" applyBorder="1" applyAlignment="1">
      <alignment horizontal="center" vertical="center"/>
    </xf>
    <xf numFmtId="49" fontId="27" fillId="0" borderId="0" xfId="0" applyNumberFormat="1" applyFont="1" applyAlignment="1">
      <alignment horizontal="center" vertical="center"/>
    </xf>
    <xf numFmtId="0" fontId="8" fillId="3" borderId="1" xfId="0" applyFont="1" applyFill="1" applyBorder="1" applyAlignment="1" applyProtection="1">
      <alignment horizontal="left"/>
      <protection locked="0"/>
    </xf>
    <xf numFmtId="167" fontId="8" fillId="3" borderId="1" xfId="0" applyNumberFormat="1" applyFont="1" applyFill="1" applyBorder="1" applyAlignment="1" applyProtection="1">
      <alignment horizontal="left"/>
      <protection locked="0"/>
    </xf>
    <xf numFmtId="0" fontId="8" fillId="3" borderId="1" xfId="0" applyFont="1" applyFill="1" applyBorder="1" applyAlignment="1" applyProtection="1">
      <alignment horizontal="center"/>
      <protection locked="0"/>
    </xf>
    <xf numFmtId="0" fontId="22" fillId="0" borderId="0" xfId="0" applyFont="1" applyAlignment="1">
      <alignment horizontal="center" vertical="center"/>
    </xf>
    <xf numFmtId="49" fontId="22" fillId="0" borderId="0" xfId="0" applyNumberFormat="1" applyFont="1" applyAlignment="1">
      <alignment horizontal="center" vertical="center"/>
    </xf>
  </cellXfs>
  <cellStyles count="16">
    <cellStyle name="Comma (0)" xfId="5" xr:uid="{00000000-0005-0000-0000-000000000000}"/>
    <cellStyle name="Comma [0]" xfId="8" builtinId="6"/>
    <cellStyle name="Currency" xfId="10" builtinId="4"/>
    <cellStyle name="Currency (0)" xfId="6" xr:uid="{00000000-0005-0000-0000-000003000000}"/>
    <cellStyle name="Currency [0]" xfId="9" builtinId="7"/>
    <cellStyle name="Currency 2" xfId="2" xr:uid="{00000000-0005-0000-0000-000005000000}"/>
    <cellStyle name="Currency_Reconciliations" xfId="12" xr:uid="{00000000-0005-0000-0000-000006000000}"/>
    <cellStyle name="Followed Hyperlink" xfId="14" builtinId="9" hidden="1"/>
    <cellStyle name="Hyperlink" xfId="13" builtinId="8" hidden="1"/>
    <cellStyle name="Normal" xfId="0" builtinId="0"/>
    <cellStyle name="Normal 2" xfId="1" xr:uid="{00000000-0005-0000-0000-00000A000000}"/>
    <cellStyle name="Normal 3" xfId="3" xr:uid="{00000000-0005-0000-0000-00000B000000}"/>
    <cellStyle name="Normal 3 2" xfId="15" xr:uid="{1E91176A-E938-4755-87F3-CDCE2AAB11C1}"/>
    <cellStyle name="Normal 4" xfId="4" xr:uid="{00000000-0005-0000-0000-00000C000000}"/>
    <cellStyle name="Normal_Reconciliations" xfId="11" xr:uid="{00000000-0005-0000-0000-00000D000000}"/>
    <cellStyle name="Percent" xfId="7" builtinId="5"/>
  </cellStyles>
  <dxfs count="3">
    <dxf>
      <font>
        <b val="0"/>
        <i val="0"/>
        <strike val="0"/>
        <condense val="0"/>
        <extend val="0"/>
        <outline val="0"/>
        <shadow val="0"/>
        <u val="none"/>
        <vertAlign val="baseline"/>
        <sz val="11"/>
        <color theme="1"/>
        <name val="Times New Roman"/>
        <scheme val="none"/>
      </font>
      <fill>
        <patternFill patternType="none">
          <fgColor indexed="64"/>
          <bgColor indexed="65"/>
        </patternFill>
      </fill>
      <alignment horizontal="left" vertical="bottom" textRotation="0" wrapText="0" indent="2" justifyLastLine="0" shrinkToFit="0" readingOrder="0"/>
    </dxf>
    <dxf>
      <font>
        <b val="0"/>
        <i val="0"/>
        <strike val="0"/>
        <condense val="0"/>
        <extend val="0"/>
        <outline val="0"/>
        <shadow val="0"/>
        <u val="none"/>
        <vertAlign val="baseline"/>
        <sz val="11"/>
        <color theme="1"/>
        <name val="Times New Roman"/>
        <scheme val="none"/>
      </font>
      <fill>
        <patternFill patternType="none">
          <fgColor indexed="64"/>
          <bgColor indexed="65"/>
        </patternFill>
      </fill>
      <alignment horizontal="left" vertical="bottom" textRotation="0" wrapText="0" indent="2" justifyLastLine="0" shrinkToFit="0" readingOrder="0"/>
    </dxf>
    <dxf>
      <font>
        <b val="0"/>
        <i val="0"/>
        <strike val="0"/>
        <condense val="0"/>
        <extend val="0"/>
        <outline val="0"/>
        <shadow val="0"/>
        <u val="none"/>
        <vertAlign val="baseline"/>
        <sz val="11"/>
        <color theme="1"/>
        <name val="Times New Roman"/>
        <scheme val="none"/>
      </font>
      <fill>
        <patternFill patternType="none">
          <fgColor indexed="64"/>
          <bgColor indexed="65"/>
        </patternFill>
      </fill>
      <alignment horizontal="left" vertical="bottom" textRotation="0" wrapText="0" indent="2" justifyLastLine="0" shrinkToFit="0" readingOrder="0"/>
    </dxf>
  </dxfs>
  <tableStyles count="1" defaultTableStyle="TableStyleMedium9" defaultPivotStyle="PivotStyleLight16">
    <tableStyle name="Invisible" pivot="0" table="0" count="0" xr9:uid="{0EB7CD5F-3BC2-4D97-9254-2575A0BBC582}"/>
  </tableStyles>
  <colors>
    <mruColors>
      <color rgb="FF0033CC"/>
      <color rgb="FF5B94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101600</xdr:colOff>
      <xdr:row>37</xdr:row>
      <xdr:rowOff>25400</xdr:rowOff>
    </xdr:from>
    <xdr:to>
      <xdr:col>6</xdr:col>
      <xdr:colOff>292100</xdr:colOff>
      <xdr:row>37</xdr:row>
      <xdr:rowOff>215900</xdr:rowOff>
    </xdr:to>
    <xdr:sp macro="" textlink="">
      <xdr:nvSpPr>
        <xdr:cNvPr id="3086" name="OptionButton2"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0E0C0000}"/>
            </a:ext>
          </a:extLst>
        </xdr:cNvPr>
        <xdr:cNvSpPr/>
      </xdr:nvSpPr>
      <xdr:spPr>
        <a:xfrm>
          <a:off x="0" y="0"/>
          <a:ext cx="0" cy="0"/>
        </a:xfrm>
        <a:prstGeom prst="rect">
          <a:avLst/>
        </a:prstGeom>
      </xdr:spPr>
    </xdr:sp>
    <xdr:clientData/>
  </xdr:twoCellAnchor>
  <xdr:twoCellAnchor editAs="oneCell">
    <xdr:from>
      <xdr:col>2</xdr:col>
      <xdr:colOff>257175</xdr:colOff>
      <xdr:row>5</xdr:row>
      <xdr:rowOff>123825</xdr:rowOff>
    </xdr:from>
    <xdr:to>
      <xdr:col>5</xdr:col>
      <xdr:colOff>584740</xdr:colOff>
      <xdr:row>17</xdr:row>
      <xdr:rowOff>151585</xdr:rowOff>
    </xdr:to>
    <xdr:pic>
      <xdr:nvPicPr>
        <xdr:cNvPr id="3" name="Picture 2" descr="State Seal-B&amp;W.jpg">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stretch>
          <a:fillRect/>
        </a:stretch>
      </xdr:blipFill>
      <xdr:spPr>
        <a:xfrm>
          <a:off x="1638300" y="1076325"/>
          <a:ext cx="2342102" cy="2313760"/>
        </a:xfrm>
        <a:prstGeom prst="rect">
          <a:avLst/>
        </a:prstGeom>
      </xdr:spPr>
    </xdr:pic>
    <xdr:clientData/>
  </xdr:twoCellAnchor>
  <xdr:twoCellAnchor editAs="oneCell">
    <xdr:from>
      <xdr:col>6</xdr:col>
      <xdr:colOff>121708</xdr:colOff>
      <xdr:row>0</xdr:row>
      <xdr:rowOff>157691</xdr:rowOff>
    </xdr:from>
    <xdr:to>
      <xdr:col>8</xdr:col>
      <xdr:colOff>441325</xdr:colOff>
      <xdr:row>5</xdr:row>
      <xdr:rowOff>14816</xdr:rowOff>
    </xdr:to>
    <xdr:pic>
      <xdr:nvPicPr>
        <xdr:cNvPr id="4" name="Picture 3" descr="PUCN Logo.PNG">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cstate="print">
          <a:grayscl/>
        </a:blip>
        <a:stretch>
          <a:fillRect/>
        </a:stretch>
      </xdr:blipFill>
      <xdr:spPr>
        <a:xfrm>
          <a:off x="4236508" y="157691"/>
          <a:ext cx="1567392" cy="809625"/>
        </a:xfrm>
        <a:prstGeom prst="rect">
          <a:avLst/>
        </a:prstGeom>
      </xdr:spPr>
    </xdr:pic>
    <xdr:clientData/>
  </xdr:twoCellAnchor>
  <xdr:twoCellAnchor editAs="oneCell">
    <xdr:from>
      <xdr:col>6</xdr:col>
      <xdr:colOff>88900</xdr:colOff>
      <xdr:row>36</xdr:row>
      <xdr:rowOff>25400</xdr:rowOff>
    </xdr:from>
    <xdr:to>
      <xdr:col>6</xdr:col>
      <xdr:colOff>292100</xdr:colOff>
      <xdr:row>37</xdr:row>
      <xdr:rowOff>0</xdr:rowOff>
    </xdr:to>
    <xdr:sp macro="" textlink="">
      <xdr:nvSpPr>
        <xdr:cNvPr id="3085" name="OptionButton1"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0D0C0000}"/>
            </a:ext>
          </a:extLst>
        </xdr:cNvPr>
        <xdr:cNvSpPr/>
      </xdr:nvSpPr>
      <xdr:spPr>
        <a:xfrm>
          <a:off x="0" y="0"/>
          <a:ext cx="0" cy="0"/>
        </a:xfrm>
        <a:prstGeom prst="rect">
          <a:avLst/>
        </a:prstGeom>
      </xdr:spPr>
    </xdr:sp>
    <xdr:clientData/>
  </xdr:twoCellAnchor>
  <mc:AlternateContent xmlns:mc="http://schemas.openxmlformats.org/markup-compatibility/2006">
    <mc:Choice xmlns:a14="http://schemas.microsoft.com/office/drawing/2010/main" Requires="a14">
      <xdr:twoCellAnchor editAs="oneCell">
        <xdr:from>
          <xdr:col>6</xdr:col>
          <xdr:colOff>104775</xdr:colOff>
          <xdr:row>36</xdr:row>
          <xdr:rowOff>28575</xdr:rowOff>
        </xdr:from>
        <xdr:to>
          <xdr:col>6</xdr:col>
          <xdr:colOff>304800</xdr:colOff>
          <xdr:row>37</xdr:row>
          <xdr:rowOff>9525</xdr:rowOff>
        </xdr:to>
        <xdr:sp macro="" textlink="">
          <xdr:nvSpPr>
            <xdr:cNvPr id="1025" name="Option Button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37</xdr:row>
          <xdr:rowOff>28575</xdr:rowOff>
        </xdr:from>
        <xdr:to>
          <xdr:col>6</xdr:col>
          <xdr:colOff>304800</xdr:colOff>
          <xdr:row>38</xdr:row>
          <xdr:rowOff>9525</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19050</xdr:colOff>
      <xdr:row>18</xdr:row>
      <xdr:rowOff>0</xdr:rowOff>
    </xdr:from>
    <xdr:to>
      <xdr:col>10</xdr:col>
      <xdr:colOff>0</xdr:colOff>
      <xdr:row>18</xdr:row>
      <xdr:rowOff>0</xdr:rowOff>
    </xdr:to>
    <xdr:cxnSp macro="">
      <xdr:nvCxnSpPr>
        <xdr:cNvPr id="3" name="Straight Connector 2">
          <a:extLst>
            <a:ext uri="{FF2B5EF4-FFF2-40B4-BE49-F238E27FC236}">
              <a16:creationId xmlns:a16="http://schemas.microsoft.com/office/drawing/2014/main" id="{00000000-0008-0000-0200-000003000000}"/>
            </a:ext>
          </a:extLst>
        </xdr:cNvPr>
        <xdr:cNvCxnSpPr/>
      </xdr:nvCxnSpPr>
      <xdr:spPr>
        <a:xfrm>
          <a:off x="428625" y="3381375"/>
          <a:ext cx="5791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9525</xdr:colOff>
      <xdr:row>19</xdr:row>
      <xdr:rowOff>0</xdr:rowOff>
    </xdr:from>
    <xdr:to>
      <xdr:col>9</xdr:col>
      <xdr:colOff>676275</xdr:colOff>
      <xdr:row>19</xdr:row>
      <xdr:rowOff>0</xdr:rowOff>
    </xdr:to>
    <xdr:cxnSp macro="">
      <xdr:nvCxnSpPr>
        <xdr:cNvPr id="4" name="Straight Connector 3">
          <a:extLst>
            <a:ext uri="{FF2B5EF4-FFF2-40B4-BE49-F238E27FC236}">
              <a16:creationId xmlns:a16="http://schemas.microsoft.com/office/drawing/2014/main" id="{00000000-0008-0000-0200-000004000000}"/>
            </a:ext>
          </a:extLst>
        </xdr:cNvPr>
        <xdr:cNvCxnSpPr/>
      </xdr:nvCxnSpPr>
      <xdr:spPr>
        <a:xfrm>
          <a:off x="419100" y="3571875"/>
          <a:ext cx="5791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9525</xdr:colOff>
      <xdr:row>24</xdr:row>
      <xdr:rowOff>0</xdr:rowOff>
    </xdr:from>
    <xdr:to>
      <xdr:col>9</xdr:col>
      <xdr:colOff>676275</xdr:colOff>
      <xdr:row>24</xdr:row>
      <xdr:rowOff>0</xdr:rowOff>
    </xdr:to>
    <xdr:cxnSp macro="">
      <xdr:nvCxnSpPr>
        <xdr:cNvPr id="5" name="Straight Connector 4">
          <a:extLst>
            <a:ext uri="{FF2B5EF4-FFF2-40B4-BE49-F238E27FC236}">
              <a16:creationId xmlns:a16="http://schemas.microsoft.com/office/drawing/2014/main" id="{00000000-0008-0000-0200-000005000000}"/>
            </a:ext>
          </a:extLst>
        </xdr:cNvPr>
        <xdr:cNvCxnSpPr/>
      </xdr:nvCxnSpPr>
      <xdr:spPr>
        <a:xfrm>
          <a:off x="419100" y="4524375"/>
          <a:ext cx="5791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7937</xdr:colOff>
      <xdr:row>77</xdr:row>
      <xdr:rowOff>0</xdr:rowOff>
    </xdr:from>
    <xdr:to>
      <xdr:col>9</xdr:col>
      <xdr:colOff>671512</xdr:colOff>
      <xdr:row>77</xdr:row>
      <xdr:rowOff>0</xdr:rowOff>
    </xdr:to>
    <xdr:cxnSp macro="">
      <xdr:nvCxnSpPr>
        <xdr:cNvPr id="14" name="Straight Connector 13">
          <a:extLst>
            <a:ext uri="{FF2B5EF4-FFF2-40B4-BE49-F238E27FC236}">
              <a16:creationId xmlns:a16="http://schemas.microsoft.com/office/drawing/2014/main" id="{00000000-0008-0000-0200-00000E000000}"/>
            </a:ext>
          </a:extLst>
        </xdr:cNvPr>
        <xdr:cNvCxnSpPr/>
      </xdr:nvCxnSpPr>
      <xdr:spPr>
        <a:xfrm>
          <a:off x="412750" y="15009813"/>
          <a:ext cx="576738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7937</xdr:colOff>
      <xdr:row>76</xdr:row>
      <xdr:rowOff>0</xdr:rowOff>
    </xdr:from>
    <xdr:to>
      <xdr:col>9</xdr:col>
      <xdr:colOff>671512</xdr:colOff>
      <xdr:row>76</xdr:row>
      <xdr:rowOff>0</xdr:rowOff>
    </xdr:to>
    <xdr:cxnSp macro="">
      <xdr:nvCxnSpPr>
        <xdr:cNvPr id="15" name="Straight Connector 14">
          <a:extLst>
            <a:ext uri="{FF2B5EF4-FFF2-40B4-BE49-F238E27FC236}">
              <a16:creationId xmlns:a16="http://schemas.microsoft.com/office/drawing/2014/main" id="{00000000-0008-0000-0200-00000F000000}"/>
            </a:ext>
          </a:extLst>
        </xdr:cNvPr>
        <xdr:cNvCxnSpPr/>
      </xdr:nvCxnSpPr>
      <xdr:spPr>
        <a:xfrm>
          <a:off x="412750" y="14819313"/>
          <a:ext cx="576738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63500</xdr:colOff>
      <xdr:row>22</xdr:row>
      <xdr:rowOff>190500</xdr:rowOff>
    </xdr:from>
    <xdr:to>
      <xdr:col>14</xdr:col>
      <xdr:colOff>296863</xdr:colOff>
      <xdr:row>52</xdr:row>
      <xdr:rowOff>25400</xdr:rowOff>
    </xdr:to>
    <xdr:sp macro="" textlink="">
      <xdr:nvSpPr>
        <xdr:cNvPr id="2049" name="Object 1" hidden="1">
          <a:extLst>
            <a:ext uri="{63B3BB69-23CF-44E3-9099-C40C66FF867C}">
              <a14:compatExt xmlns:a14="http://schemas.microsoft.com/office/drawing/2010/main" spid="_x0000_s2049"/>
            </a:ext>
            <a:ext uri="{FF2B5EF4-FFF2-40B4-BE49-F238E27FC236}">
              <a16:creationId xmlns:a16="http://schemas.microsoft.com/office/drawing/2014/main" id="{00000000-0008-0000-0800-000001080000}"/>
            </a:ext>
          </a:extLst>
        </xdr:cNvPr>
        <xdr:cNvSpPr/>
      </xdr:nvSpPr>
      <xdr:spPr>
        <a:xfrm>
          <a:off x="0" y="0"/>
          <a:ext cx="0" cy="0"/>
        </a:xfrm>
        <a:prstGeom prst="rect">
          <a:avLst/>
        </a:prstGeom>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1273968</xdr:colOff>
      <xdr:row>64</xdr:row>
      <xdr:rowOff>169069</xdr:rowOff>
    </xdr:from>
    <xdr:to>
      <xdr:col>2</xdr:col>
      <xdr:colOff>4302918</xdr:colOff>
      <xdr:row>64</xdr:row>
      <xdr:rowOff>169069</xdr:rowOff>
    </xdr:to>
    <xdr:cxnSp macro="">
      <xdr:nvCxnSpPr>
        <xdr:cNvPr id="34" name="Straight Connector 33">
          <a:extLst>
            <a:ext uri="{FF2B5EF4-FFF2-40B4-BE49-F238E27FC236}">
              <a16:creationId xmlns:a16="http://schemas.microsoft.com/office/drawing/2014/main" id="{00000000-0008-0000-0A00-000022000000}"/>
            </a:ext>
          </a:extLst>
        </xdr:cNvPr>
        <xdr:cNvCxnSpPr/>
      </xdr:nvCxnSpPr>
      <xdr:spPr>
        <a:xfrm>
          <a:off x="2289968" y="11249819"/>
          <a:ext cx="30289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258689</xdr:colOff>
      <xdr:row>65</xdr:row>
      <xdr:rowOff>128806</xdr:rowOff>
    </xdr:from>
    <xdr:to>
      <xdr:col>2</xdr:col>
      <xdr:colOff>4306814</xdr:colOff>
      <xdr:row>65</xdr:row>
      <xdr:rowOff>138331</xdr:rowOff>
    </xdr:to>
    <xdr:cxnSp macro="">
      <xdr:nvCxnSpPr>
        <xdr:cNvPr id="35" name="Straight Connector 34">
          <a:extLst>
            <a:ext uri="{FF2B5EF4-FFF2-40B4-BE49-F238E27FC236}">
              <a16:creationId xmlns:a16="http://schemas.microsoft.com/office/drawing/2014/main" id="{00000000-0008-0000-0A00-000023000000}"/>
            </a:ext>
          </a:extLst>
        </xdr:cNvPr>
        <xdr:cNvCxnSpPr/>
      </xdr:nvCxnSpPr>
      <xdr:spPr>
        <a:xfrm flipV="1">
          <a:off x="1263144" y="6155533"/>
          <a:ext cx="4048125" cy="9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1298862</xdr:colOff>
      <xdr:row>33</xdr:row>
      <xdr:rowOff>156730</xdr:rowOff>
    </xdr:from>
    <xdr:to>
      <xdr:col>2</xdr:col>
      <xdr:colOff>4327812</xdr:colOff>
      <xdr:row>33</xdr:row>
      <xdr:rowOff>156730</xdr:rowOff>
    </xdr:to>
    <xdr:cxnSp macro="">
      <xdr:nvCxnSpPr>
        <xdr:cNvPr id="10" name="Straight Connector 9">
          <a:extLst>
            <a:ext uri="{FF2B5EF4-FFF2-40B4-BE49-F238E27FC236}">
              <a16:creationId xmlns:a16="http://schemas.microsoft.com/office/drawing/2014/main" id="{00000000-0008-0000-0A00-00000A000000}"/>
            </a:ext>
          </a:extLst>
        </xdr:cNvPr>
        <xdr:cNvCxnSpPr/>
      </xdr:nvCxnSpPr>
      <xdr:spPr>
        <a:xfrm>
          <a:off x="2308512" y="5966980"/>
          <a:ext cx="30289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268431</xdr:colOff>
      <xdr:row>34</xdr:row>
      <xdr:rowOff>168853</xdr:rowOff>
    </xdr:from>
    <xdr:to>
      <xdr:col>2</xdr:col>
      <xdr:colOff>4316556</xdr:colOff>
      <xdr:row>35</xdr:row>
      <xdr:rowOff>6928</xdr:rowOff>
    </xdr:to>
    <xdr:cxnSp macro="">
      <xdr:nvCxnSpPr>
        <xdr:cNvPr id="11" name="Straight Connector 10">
          <a:extLst>
            <a:ext uri="{FF2B5EF4-FFF2-40B4-BE49-F238E27FC236}">
              <a16:creationId xmlns:a16="http://schemas.microsoft.com/office/drawing/2014/main" id="{00000000-0008-0000-0A00-00000B000000}"/>
            </a:ext>
          </a:extLst>
        </xdr:cNvPr>
        <xdr:cNvCxnSpPr/>
      </xdr:nvCxnSpPr>
      <xdr:spPr>
        <a:xfrm flipV="1">
          <a:off x="1278081" y="6150553"/>
          <a:ext cx="4048125" cy="9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C34:C36" totalsRowShown="0" headerRowDxfId="2" dataDxfId="1">
  <autoFilter ref="C34:C36" xr:uid="{00000000-0009-0000-0100-000001000000}">
    <filterColumn colId="0" hiddenButton="1"/>
  </autoFilter>
  <tableColumns count="1">
    <tableColumn id="1" xr3:uid="{00000000-0010-0000-0000-000001000000}" name="Other (itemize):                                                                                     " dataDxfId="0"/>
  </tableColumns>
  <tableStyleInfo showFirstColumn="1" showLastColumn="0" showRowStripes="0"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M115"/>
  <sheetViews>
    <sheetView showGridLines="0" tabSelected="1" showRuler="0" view="pageLayout" zoomScaleSheetLayoutView="100" workbookViewId="0">
      <selection activeCell="B45" sqref="B45:M49"/>
    </sheetView>
  </sheetViews>
  <sheetFormatPr defaultColWidth="9" defaultRowHeight="15" x14ac:dyDescent="0.25"/>
  <cols>
    <col min="1" max="1" width="4.875" style="108" customWidth="1"/>
    <col min="2" max="2" width="8" style="108" customWidth="1"/>
    <col min="3" max="3" width="10" style="108" customWidth="1"/>
    <col min="4" max="5" width="9" style="108"/>
    <col min="6" max="6" width="10" style="108" customWidth="1"/>
    <col min="7" max="7" width="9.625" style="108" customWidth="1"/>
    <col min="8" max="9" width="9" style="108"/>
    <col min="10" max="10" width="3.625" style="108" customWidth="1"/>
    <col min="11" max="11" width="9" style="108"/>
    <col min="12" max="12" width="11.5" style="108" customWidth="1"/>
    <col min="13" max="13" width="8" style="108" customWidth="1"/>
    <col min="14" max="14" width="25.625" style="108" customWidth="1"/>
    <col min="15" max="16384" width="9" style="108"/>
  </cols>
  <sheetData>
    <row r="1" spans="1:13" ht="12" customHeight="1" x14ac:dyDescent="0.25"/>
    <row r="2" spans="1:13" ht="18.75" customHeight="1" x14ac:dyDescent="0.3">
      <c r="A2" s="210" t="s">
        <v>0</v>
      </c>
      <c r="B2" s="210"/>
      <c r="C2" s="210"/>
      <c r="D2" s="210"/>
      <c r="E2" s="210"/>
      <c r="F2" s="210"/>
      <c r="G2" s="210"/>
      <c r="H2" s="210"/>
      <c r="I2" s="210"/>
      <c r="J2" s="210"/>
      <c r="K2" s="210"/>
      <c r="L2" s="210"/>
      <c r="M2" s="210"/>
    </row>
    <row r="3" spans="1:13" ht="16.5" customHeight="1" x14ac:dyDescent="0.3">
      <c r="A3" s="210" t="s">
        <v>1</v>
      </c>
      <c r="B3" s="210"/>
      <c r="C3" s="210"/>
      <c r="D3" s="210"/>
      <c r="E3" s="210"/>
      <c r="F3" s="210"/>
      <c r="G3" s="210"/>
      <c r="H3" s="210"/>
      <c r="I3" s="210"/>
      <c r="J3" s="210"/>
      <c r="K3" s="210"/>
      <c r="L3" s="210"/>
      <c r="M3" s="210"/>
    </row>
    <row r="4" spans="1:13" ht="16.5" customHeight="1" x14ac:dyDescent="0.3">
      <c r="A4" s="210" t="s">
        <v>427</v>
      </c>
      <c r="B4" s="210"/>
      <c r="C4" s="210"/>
      <c r="D4" s="210"/>
      <c r="E4" s="210"/>
      <c r="F4" s="210"/>
      <c r="G4" s="210"/>
      <c r="H4" s="210"/>
      <c r="I4" s="210"/>
      <c r="J4" s="210"/>
      <c r="K4" s="210"/>
      <c r="L4" s="210"/>
      <c r="M4" s="210"/>
    </row>
    <row r="5" spans="1:13" ht="9" customHeight="1" x14ac:dyDescent="0.25"/>
    <row r="6" spans="1:13" x14ac:dyDescent="0.25">
      <c r="B6" s="214" t="s">
        <v>2</v>
      </c>
      <c r="C6" s="214"/>
      <c r="D6" s="214"/>
      <c r="E6" s="214"/>
      <c r="F6" s="214"/>
      <c r="G6" s="214"/>
      <c r="H6" s="214"/>
      <c r="I6" s="214"/>
      <c r="J6" s="214"/>
      <c r="K6" s="214"/>
      <c r="L6" s="214"/>
      <c r="M6" s="214"/>
    </row>
    <row r="7" spans="1:13" x14ac:dyDescent="0.25">
      <c r="B7" s="214"/>
      <c r="C7" s="214"/>
      <c r="D7" s="214"/>
      <c r="E7" s="214"/>
      <c r="F7" s="214"/>
      <c r="G7" s="214"/>
      <c r="H7" s="214"/>
      <c r="I7" s="214"/>
      <c r="J7" s="214"/>
      <c r="K7" s="214"/>
      <c r="L7" s="214"/>
      <c r="M7" s="214"/>
    </row>
    <row r="8" spans="1:13" x14ac:dyDescent="0.25">
      <c r="B8" s="214"/>
      <c r="C8" s="214"/>
      <c r="D8" s="214"/>
      <c r="E8" s="214"/>
      <c r="F8" s="214"/>
      <c r="G8" s="214"/>
      <c r="H8" s="214"/>
      <c r="I8" s="214"/>
      <c r="J8" s="214"/>
      <c r="K8" s="214"/>
      <c r="L8" s="214"/>
      <c r="M8" s="214"/>
    </row>
    <row r="9" spans="1:13" ht="10.5" customHeight="1" x14ac:dyDescent="0.25"/>
    <row r="10" spans="1:13" ht="43.5" customHeight="1" x14ac:dyDescent="0.25">
      <c r="B10" s="206" t="s">
        <v>3</v>
      </c>
      <c r="C10" s="206"/>
      <c r="D10" s="206"/>
      <c r="E10" s="206"/>
      <c r="F10" s="206"/>
      <c r="G10" s="206"/>
      <c r="H10" s="206"/>
      <c r="I10" s="206"/>
      <c r="J10" s="206"/>
      <c r="K10" s="206"/>
      <c r="L10" s="206"/>
      <c r="M10" s="206"/>
    </row>
    <row r="11" spans="1:13" ht="9" customHeight="1" x14ac:dyDescent="0.25"/>
    <row r="12" spans="1:13" ht="30" customHeight="1" x14ac:dyDescent="0.25">
      <c r="B12" s="213" t="s">
        <v>4</v>
      </c>
      <c r="C12" s="213"/>
      <c r="D12" s="213"/>
      <c r="E12" s="213"/>
      <c r="F12" s="213"/>
      <c r="G12" s="213"/>
      <c r="H12" s="213"/>
      <c r="I12" s="213"/>
      <c r="J12" s="213"/>
      <c r="K12" s="213"/>
      <c r="L12" s="213"/>
      <c r="M12" s="213"/>
    </row>
    <row r="13" spans="1:13" ht="7.5" customHeight="1" x14ac:dyDescent="0.25">
      <c r="B13" s="110"/>
    </row>
    <row r="14" spans="1:13" x14ac:dyDescent="0.25">
      <c r="C14" s="110" t="s">
        <v>5</v>
      </c>
      <c r="H14" s="110" t="s">
        <v>5</v>
      </c>
    </row>
    <row r="15" spans="1:13" x14ac:dyDescent="0.25">
      <c r="C15" s="110" t="s">
        <v>6</v>
      </c>
      <c r="F15" s="111" t="s">
        <v>7</v>
      </c>
      <c r="H15" s="108" t="s">
        <v>8</v>
      </c>
    </row>
    <row r="16" spans="1:13" x14ac:dyDescent="0.25">
      <c r="C16" s="110" t="s">
        <v>9</v>
      </c>
      <c r="H16" s="108" t="s">
        <v>10</v>
      </c>
    </row>
    <row r="17" spans="1:13" ht="9" customHeight="1" x14ac:dyDescent="0.25"/>
    <row r="18" spans="1:13" x14ac:dyDescent="0.25">
      <c r="B18" s="206" t="s">
        <v>11</v>
      </c>
      <c r="C18" s="206"/>
      <c r="D18" s="206"/>
      <c r="E18" s="206"/>
      <c r="F18" s="206"/>
      <c r="G18" s="206"/>
      <c r="H18" s="206"/>
      <c r="I18" s="206"/>
      <c r="J18" s="206"/>
      <c r="K18" s="206"/>
      <c r="L18" s="206"/>
      <c r="M18" s="206"/>
    </row>
    <row r="19" spans="1:13" x14ac:dyDescent="0.25">
      <c r="B19" s="206"/>
      <c r="C19" s="206"/>
      <c r="D19" s="206"/>
      <c r="E19" s="206"/>
      <c r="F19" s="206"/>
      <c r="G19" s="206"/>
      <c r="H19" s="206"/>
      <c r="I19" s="206"/>
      <c r="J19" s="206"/>
      <c r="K19" s="206"/>
      <c r="L19" s="206"/>
      <c r="M19" s="206"/>
    </row>
    <row r="20" spans="1:13" ht="10.5" customHeight="1" x14ac:dyDescent="0.25"/>
    <row r="21" spans="1:13" x14ac:dyDescent="0.25">
      <c r="B21" s="206" t="s">
        <v>12</v>
      </c>
      <c r="C21" s="206"/>
      <c r="D21" s="206"/>
      <c r="E21" s="206"/>
      <c r="F21" s="206"/>
      <c r="G21" s="206"/>
      <c r="H21" s="206"/>
      <c r="I21" s="206"/>
      <c r="J21" s="206"/>
      <c r="K21" s="206"/>
      <c r="L21" s="206"/>
      <c r="M21" s="206"/>
    </row>
    <row r="22" spans="1:13" ht="29.25" customHeight="1" x14ac:dyDescent="0.25">
      <c r="B22" s="206"/>
      <c r="C22" s="206"/>
      <c r="D22" s="206"/>
      <c r="E22" s="206"/>
      <c r="F22" s="206"/>
      <c r="G22" s="206"/>
      <c r="H22" s="206"/>
      <c r="I22" s="206"/>
      <c r="J22" s="206"/>
      <c r="K22" s="206"/>
      <c r="L22" s="206"/>
      <c r="M22" s="206"/>
    </row>
    <row r="23" spans="1:13" ht="9" customHeight="1" x14ac:dyDescent="0.25">
      <c r="B23" s="110"/>
    </row>
    <row r="24" spans="1:13" x14ac:dyDescent="0.25">
      <c r="B24" s="206" t="s">
        <v>13</v>
      </c>
      <c r="C24" s="206"/>
      <c r="D24" s="206"/>
      <c r="E24" s="206"/>
      <c r="F24" s="206"/>
      <c r="G24" s="206"/>
      <c r="H24" s="206"/>
      <c r="I24" s="206"/>
      <c r="J24" s="206"/>
      <c r="K24" s="206"/>
      <c r="L24" s="206"/>
      <c r="M24" s="206"/>
    </row>
    <row r="25" spans="1:13" x14ac:dyDescent="0.25">
      <c r="B25" s="206"/>
      <c r="C25" s="206"/>
      <c r="D25" s="206"/>
      <c r="E25" s="206"/>
      <c r="F25" s="206"/>
      <c r="G25" s="206"/>
      <c r="H25" s="206"/>
      <c r="I25" s="206"/>
      <c r="J25" s="206"/>
      <c r="K25" s="206"/>
      <c r="L25" s="206"/>
      <c r="M25" s="206"/>
    </row>
    <row r="26" spans="1:13" ht="10.5" customHeight="1" x14ac:dyDescent="0.25">
      <c r="B26" s="110"/>
    </row>
    <row r="27" spans="1:13" ht="45" customHeight="1" x14ac:dyDescent="0.25">
      <c r="B27" s="213" t="s">
        <v>14</v>
      </c>
      <c r="C27" s="213"/>
      <c r="D27" s="213"/>
      <c r="E27" s="213"/>
      <c r="F27" s="213"/>
      <c r="G27" s="213"/>
      <c r="H27" s="213"/>
      <c r="I27" s="213"/>
      <c r="J27" s="213"/>
      <c r="K27" s="213"/>
      <c r="L27" s="213"/>
      <c r="M27" s="213"/>
    </row>
    <row r="28" spans="1:13" ht="9" customHeight="1" x14ac:dyDescent="0.25">
      <c r="B28" s="110"/>
    </row>
    <row r="29" spans="1:13" x14ac:dyDescent="0.25">
      <c r="B29" s="206" t="s">
        <v>15</v>
      </c>
      <c r="C29" s="206"/>
      <c r="D29" s="206"/>
      <c r="E29" s="206"/>
      <c r="F29" s="206"/>
      <c r="G29" s="206"/>
      <c r="H29" s="206"/>
      <c r="I29" s="206"/>
      <c r="J29" s="206"/>
      <c r="K29" s="206"/>
      <c r="L29" s="206"/>
      <c r="M29" s="206"/>
    </row>
    <row r="30" spans="1:13" x14ac:dyDescent="0.25">
      <c r="A30" s="4"/>
      <c r="B30" s="206"/>
      <c r="C30" s="206"/>
      <c r="D30" s="206"/>
      <c r="E30" s="206"/>
      <c r="F30" s="206"/>
      <c r="G30" s="206"/>
      <c r="H30" s="206"/>
      <c r="I30" s="206"/>
      <c r="J30" s="206"/>
      <c r="K30" s="206"/>
      <c r="L30" s="206"/>
      <c r="M30" s="206"/>
    </row>
    <row r="31" spans="1:13" x14ac:dyDescent="0.25">
      <c r="B31" s="206"/>
      <c r="C31" s="206"/>
      <c r="D31" s="206"/>
      <c r="E31" s="206"/>
      <c r="F31" s="206"/>
      <c r="G31" s="206"/>
      <c r="H31" s="206"/>
      <c r="I31" s="206"/>
      <c r="J31" s="206"/>
      <c r="K31" s="206"/>
      <c r="L31" s="206"/>
      <c r="M31" s="206"/>
    </row>
    <row r="32" spans="1:13" x14ac:dyDescent="0.25">
      <c r="B32" s="206"/>
      <c r="C32" s="206"/>
      <c r="D32" s="206"/>
      <c r="E32" s="206"/>
      <c r="F32" s="206"/>
      <c r="G32" s="206"/>
      <c r="H32" s="206"/>
      <c r="I32" s="206"/>
      <c r="J32" s="206"/>
      <c r="K32" s="206"/>
      <c r="L32" s="206"/>
      <c r="M32" s="206"/>
    </row>
    <row r="33" spans="2:13" ht="9" customHeight="1" x14ac:dyDescent="0.25"/>
    <row r="34" spans="2:13" x14ac:dyDescent="0.25">
      <c r="B34" s="206" t="s">
        <v>16</v>
      </c>
      <c r="C34" s="206"/>
      <c r="D34" s="206"/>
      <c r="E34" s="206"/>
      <c r="F34" s="206"/>
      <c r="G34" s="206"/>
      <c r="H34" s="206"/>
      <c r="I34" s="206"/>
      <c r="J34" s="206"/>
      <c r="K34" s="206"/>
      <c r="L34" s="206"/>
      <c r="M34" s="206"/>
    </row>
    <row r="35" spans="2:13" x14ac:dyDescent="0.25">
      <c r="B35" s="206"/>
      <c r="C35" s="206"/>
      <c r="D35" s="206"/>
      <c r="E35" s="206"/>
      <c r="F35" s="206"/>
      <c r="G35" s="206"/>
      <c r="H35" s="206"/>
      <c r="I35" s="206"/>
      <c r="J35" s="206"/>
      <c r="K35" s="206"/>
      <c r="L35" s="206"/>
      <c r="M35" s="206"/>
    </row>
    <row r="36" spans="2:13" x14ac:dyDescent="0.25">
      <c r="B36" s="206"/>
      <c r="C36" s="206"/>
      <c r="D36" s="206"/>
      <c r="E36" s="206"/>
      <c r="F36" s="206"/>
      <c r="G36" s="206"/>
      <c r="H36" s="206"/>
      <c r="I36" s="206"/>
      <c r="J36" s="206"/>
      <c r="K36" s="206"/>
      <c r="L36" s="206"/>
      <c r="M36" s="206"/>
    </row>
    <row r="37" spans="2:13" ht="9" customHeight="1" x14ac:dyDescent="0.25"/>
    <row r="38" spans="2:13" x14ac:dyDescent="0.25">
      <c r="B38" s="206" t="s">
        <v>17</v>
      </c>
      <c r="C38" s="206"/>
      <c r="D38" s="206"/>
      <c r="E38" s="206"/>
      <c r="F38" s="206"/>
      <c r="G38" s="206"/>
      <c r="H38" s="206"/>
      <c r="I38" s="206"/>
      <c r="J38" s="206"/>
      <c r="K38" s="206"/>
      <c r="L38" s="206"/>
      <c r="M38" s="206"/>
    </row>
    <row r="39" spans="2:13" x14ac:dyDescent="0.25">
      <c r="B39" s="206"/>
      <c r="C39" s="206"/>
      <c r="D39" s="206"/>
      <c r="E39" s="206"/>
      <c r="F39" s="206"/>
      <c r="G39" s="206"/>
      <c r="H39" s="206"/>
      <c r="I39" s="206"/>
      <c r="J39" s="206"/>
      <c r="K39" s="206"/>
      <c r="L39" s="206"/>
      <c r="M39" s="206"/>
    </row>
    <row r="40" spans="2:13" ht="9" customHeight="1" x14ac:dyDescent="0.25"/>
    <row r="41" spans="2:13" ht="13.9" customHeight="1" x14ac:dyDescent="0.25">
      <c r="B41" s="208" t="s">
        <v>429</v>
      </c>
      <c r="C41" s="209"/>
      <c r="D41" s="209"/>
      <c r="E41" s="209"/>
      <c r="F41" s="209"/>
      <c r="G41" s="209"/>
      <c r="H41" s="209"/>
      <c r="I41" s="209"/>
      <c r="J41" s="209"/>
      <c r="K41" s="209"/>
      <c r="L41" s="209"/>
      <c r="M41" s="209"/>
    </row>
    <row r="42" spans="2:13" ht="9" customHeight="1" x14ac:dyDescent="0.25"/>
    <row r="43" spans="2:13" x14ac:dyDescent="0.25">
      <c r="B43" s="212" t="s">
        <v>18</v>
      </c>
      <c r="C43" s="212"/>
      <c r="D43" s="212"/>
      <c r="E43" s="212"/>
      <c r="F43" s="212"/>
      <c r="G43" s="212"/>
      <c r="H43" s="212"/>
      <c r="I43" s="212"/>
      <c r="J43" s="212"/>
      <c r="K43" s="212"/>
      <c r="L43" s="212"/>
      <c r="M43" s="212"/>
    </row>
    <row r="44" spans="2:13" ht="10.5" customHeight="1" x14ac:dyDescent="0.25">
      <c r="B44" s="109"/>
    </row>
    <row r="45" spans="2:13" x14ac:dyDescent="0.25">
      <c r="B45" s="206" t="s">
        <v>19</v>
      </c>
      <c r="C45" s="207"/>
      <c r="D45" s="207"/>
      <c r="E45" s="207"/>
      <c r="F45" s="207"/>
      <c r="G45" s="207"/>
      <c r="H45" s="207"/>
      <c r="I45" s="207"/>
      <c r="J45" s="207"/>
      <c r="K45" s="207"/>
      <c r="L45" s="207"/>
      <c r="M45" s="207"/>
    </row>
    <row r="46" spans="2:13" x14ac:dyDescent="0.25">
      <c r="B46" s="207"/>
      <c r="C46" s="207"/>
      <c r="D46" s="207"/>
      <c r="E46" s="207"/>
      <c r="F46" s="207"/>
      <c r="G46" s="207"/>
      <c r="H46" s="207"/>
      <c r="I46" s="207"/>
      <c r="J46" s="207"/>
      <c r="K46" s="207"/>
      <c r="L46" s="207"/>
      <c r="M46" s="207"/>
    </row>
    <row r="47" spans="2:13" x14ac:dyDescent="0.25">
      <c r="B47" s="207"/>
      <c r="C47" s="207"/>
      <c r="D47" s="207"/>
      <c r="E47" s="207"/>
      <c r="F47" s="207"/>
      <c r="G47" s="207"/>
      <c r="H47" s="207"/>
      <c r="I47" s="207"/>
      <c r="J47" s="207"/>
      <c r="K47" s="207"/>
      <c r="L47" s="207"/>
      <c r="M47" s="207"/>
    </row>
    <row r="48" spans="2:13" x14ac:dyDescent="0.25">
      <c r="B48" s="207"/>
      <c r="C48" s="207"/>
      <c r="D48" s="207"/>
      <c r="E48" s="207"/>
      <c r="F48" s="207"/>
      <c r="G48" s="207"/>
      <c r="H48" s="207"/>
      <c r="I48" s="207"/>
      <c r="J48" s="207"/>
      <c r="K48" s="207"/>
      <c r="L48" s="207"/>
      <c r="M48" s="207"/>
    </row>
    <row r="49" spans="2:13" ht="28.5" customHeight="1" x14ac:dyDescent="0.25">
      <c r="B49" s="207"/>
      <c r="C49" s="207"/>
      <c r="D49" s="207"/>
      <c r="E49" s="207"/>
      <c r="F49" s="207"/>
      <c r="G49" s="207"/>
      <c r="H49" s="207"/>
      <c r="I49" s="207"/>
      <c r="J49" s="207"/>
      <c r="K49" s="207"/>
      <c r="L49" s="207"/>
      <c r="M49" s="207"/>
    </row>
    <row r="50" spans="2:13" ht="9" customHeight="1" x14ac:dyDescent="0.25"/>
    <row r="51" spans="2:13" ht="15" hidden="1" customHeight="1" x14ac:dyDescent="0.25">
      <c r="B51" s="206" t="s">
        <v>20</v>
      </c>
      <c r="C51" s="206"/>
      <c r="D51" s="206"/>
      <c r="E51" s="206"/>
      <c r="F51" s="206"/>
      <c r="G51" s="206"/>
      <c r="H51" s="206"/>
      <c r="I51" s="206"/>
      <c r="J51" s="206"/>
      <c r="K51" s="206"/>
      <c r="L51" s="206"/>
      <c r="M51" s="206"/>
    </row>
    <row r="52" spans="2:13" ht="15" hidden="1" customHeight="1" x14ac:dyDescent="0.25">
      <c r="B52" s="206"/>
      <c r="C52" s="206"/>
      <c r="D52" s="206"/>
      <c r="E52" s="206"/>
      <c r="F52" s="206"/>
      <c r="G52" s="206"/>
      <c r="H52" s="206"/>
      <c r="I52" s="206"/>
      <c r="J52" s="206"/>
      <c r="K52" s="206"/>
      <c r="L52" s="206"/>
      <c r="M52" s="206"/>
    </row>
    <row r="53" spans="2:13" ht="15" hidden="1" customHeight="1" x14ac:dyDescent="0.25">
      <c r="B53" s="206"/>
      <c r="C53" s="206"/>
      <c r="D53" s="206"/>
      <c r="E53" s="206"/>
      <c r="F53" s="206"/>
      <c r="G53" s="206"/>
      <c r="H53" s="206"/>
      <c r="I53" s="206"/>
      <c r="J53" s="206"/>
      <c r="K53" s="206"/>
      <c r="L53" s="206"/>
      <c r="M53" s="206"/>
    </row>
    <row r="54" spans="2:13" ht="15" customHeight="1" x14ac:dyDescent="0.25">
      <c r="B54" s="206"/>
      <c r="C54" s="206"/>
      <c r="D54" s="206"/>
      <c r="E54" s="206"/>
      <c r="F54" s="206"/>
      <c r="G54" s="206"/>
      <c r="H54" s="206"/>
      <c r="I54" s="206"/>
      <c r="J54" s="206"/>
      <c r="K54" s="206"/>
      <c r="L54" s="206"/>
      <c r="M54" s="206"/>
    </row>
    <row r="55" spans="2:13" ht="27" customHeight="1" x14ac:dyDescent="0.25">
      <c r="B55" s="206"/>
      <c r="C55" s="206"/>
      <c r="D55" s="206"/>
      <c r="E55" s="206"/>
      <c r="F55" s="206"/>
      <c r="G55" s="206"/>
      <c r="H55" s="206"/>
      <c r="I55" s="206"/>
      <c r="J55" s="206"/>
      <c r="K55" s="206"/>
      <c r="L55" s="206"/>
      <c r="M55" s="206"/>
    </row>
    <row r="56" spans="2:13" ht="15" customHeight="1" x14ac:dyDescent="0.25">
      <c r="B56" s="184"/>
      <c r="C56" s="184"/>
      <c r="D56" s="184"/>
      <c r="E56" s="184"/>
      <c r="F56" s="184"/>
      <c r="G56" s="184"/>
      <c r="H56" s="184"/>
      <c r="I56" s="184"/>
      <c r="J56" s="184"/>
      <c r="K56" s="184"/>
      <c r="L56" s="184"/>
      <c r="M56" s="184"/>
    </row>
    <row r="57" spans="2:13" ht="15" customHeight="1" x14ac:dyDescent="0.25">
      <c r="B57" s="184"/>
      <c r="C57" s="184"/>
      <c r="D57" s="184"/>
      <c r="E57" s="184"/>
      <c r="F57" s="184"/>
      <c r="G57" s="184"/>
      <c r="H57" s="184"/>
      <c r="I57" s="184"/>
      <c r="J57" s="184"/>
      <c r="K57" s="184"/>
      <c r="L57" s="184"/>
      <c r="M57" s="184"/>
    </row>
    <row r="59" spans="2:13" ht="18.75" x14ac:dyDescent="0.3">
      <c r="B59" s="211" t="s">
        <v>21</v>
      </c>
      <c r="C59" s="211"/>
      <c r="D59" s="211"/>
      <c r="E59" s="211"/>
      <c r="F59" s="211"/>
      <c r="G59" s="211"/>
      <c r="H59" s="211"/>
      <c r="I59" s="211"/>
      <c r="J59" s="211"/>
      <c r="K59" s="211"/>
      <c r="L59" s="211"/>
      <c r="M59" s="109"/>
    </row>
    <row r="61" spans="2:13" x14ac:dyDescent="0.25">
      <c r="B61" s="112" t="s">
        <v>22</v>
      </c>
    </row>
    <row r="62" spans="2:13" ht="18.75" customHeight="1" x14ac:dyDescent="0.25">
      <c r="B62" s="206" t="s">
        <v>23</v>
      </c>
      <c r="C62" s="207"/>
      <c r="D62" s="207"/>
      <c r="E62" s="207"/>
      <c r="F62" s="207"/>
      <c r="G62" s="207"/>
      <c r="H62" s="207"/>
      <c r="I62" s="207"/>
      <c r="J62" s="207"/>
      <c r="K62" s="207"/>
      <c r="L62" s="207"/>
      <c r="M62" s="207"/>
    </row>
    <row r="63" spans="2:13" x14ac:dyDescent="0.25">
      <c r="B63" s="207"/>
      <c r="C63" s="207"/>
      <c r="D63" s="207"/>
      <c r="E63" s="207"/>
      <c r="F63" s="207"/>
      <c r="G63" s="207"/>
      <c r="H63" s="207"/>
      <c r="I63" s="207"/>
      <c r="J63" s="207"/>
      <c r="K63" s="207"/>
      <c r="L63" s="207"/>
      <c r="M63" s="207"/>
    </row>
    <row r="64" spans="2:13" x14ac:dyDescent="0.25">
      <c r="B64" s="207"/>
      <c r="C64" s="207"/>
      <c r="D64" s="207"/>
      <c r="E64" s="207"/>
      <c r="F64" s="207"/>
      <c r="G64" s="207"/>
      <c r="H64" s="207"/>
      <c r="I64" s="207"/>
      <c r="J64" s="207"/>
      <c r="K64" s="207"/>
      <c r="L64" s="207"/>
      <c r="M64" s="207"/>
    </row>
    <row r="65" spans="2:13" ht="4.5" customHeight="1" x14ac:dyDescent="0.25"/>
    <row r="66" spans="2:13" x14ac:dyDescent="0.25">
      <c r="C66" s="206" t="s">
        <v>24</v>
      </c>
      <c r="D66" s="207"/>
      <c r="E66" s="207"/>
      <c r="F66" s="207"/>
      <c r="G66" s="207"/>
      <c r="H66" s="207"/>
      <c r="I66" s="207"/>
      <c r="J66" s="207"/>
      <c r="K66" s="207"/>
      <c r="L66" s="207"/>
      <c r="M66" s="207"/>
    </row>
    <row r="67" spans="2:13" x14ac:dyDescent="0.25">
      <c r="C67" s="207"/>
      <c r="D67" s="207"/>
      <c r="E67" s="207"/>
      <c r="F67" s="207"/>
      <c r="G67" s="207"/>
      <c r="H67" s="207"/>
      <c r="I67" s="207"/>
      <c r="J67" s="207"/>
      <c r="K67" s="207"/>
      <c r="L67" s="207"/>
      <c r="M67" s="207"/>
    </row>
    <row r="68" spans="2:13" ht="4.5" customHeight="1" x14ac:dyDescent="0.25"/>
    <row r="69" spans="2:13" x14ac:dyDescent="0.25">
      <c r="C69" s="206" t="s">
        <v>25</v>
      </c>
      <c r="D69" s="207"/>
      <c r="E69" s="207"/>
      <c r="F69" s="207"/>
      <c r="G69" s="207"/>
      <c r="H69" s="207"/>
      <c r="I69" s="207"/>
      <c r="J69" s="207"/>
      <c r="K69" s="207"/>
      <c r="L69" s="207"/>
      <c r="M69" s="207"/>
    </row>
    <row r="70" spans="2:13" x14ac:dyDescent="0.25">
      <c r="C70" s="207"/>
      <c r="D70" s="207"/>
      <c r="E70" s="207"/>
      <c r="F70" s="207"/>
      <c r="G70" s="207"/>
      <c r="H70" s="207"/>
      <c r="I70" s="207"/>
      <c r="J70" s="207"/>
      <c r="K70" s="207"/>
      <c r="L70" s="207"/>
      <c r="M70" s="207"/>
    </row>
    <row r="71" spans="2:13" ht="10.5" customHeight="1" x14ac:dyDescent="0.25"/>
    <row r="72" spans="2:13" x14ac:dyDescent="0.25">
      <c r="B72" s="112" t="s">
        <v>26</v>
      </c>
    </row>
    <row r="73" spans="2:13" ht="18.75" customHeight="1" x14ac:dyDescent="0.25">
      <c r="B73" s="206" t="s">
        <v>27</v>
      </c>
      <c r="C73" s="207"/>
      <c r="D73" s="207"/>
      <c r="E73" s="207"/>
      <c r="F73" s="207"/>
      <c r="G73" s="207"/>
      <c r="H73" s="207"/>
      <c r="I73" s="207"/>
      <c r="J73" s="207"/>
      <c r="K73" s="207"/>
      <c r="L73" s="207"/>
      <c r="M73" s="207"/>
    </row>
    <row r="74" spans="2:13" ht="15" customHeight="1" x14ac:dyDescent="0.25">
      <c r="B74" s="207"/>
      <c r="C74" s="207"/>
      <c r="D74" s="207"/>
      <c r="E74" s="207"/>
      <c r="F74" s="207"/>
      <c r="G74" s="207"/>
      <c r="H74" s="207"/>
      <c r="I74" s="207"/>
      <c r="J74" s="207"/>
      <c r="K74" s="207"/>
      <c r="L74" s="207"/>
      <c r="M74" s="207"/>
    </row>
    <row r="75" spans="2:13" ht="10.5" customHeight="1" x14ac:dyDescent="0.25"/>
    <row r="76" spans="2:13" x14ac:dyDescent="0.25">
      <c r="B76" s="206" t="s">
        <v>28</v>
      </c>
      <c r="C76" s="207"/>
      <c r="D76" s="207"/>
      <c r="E76" s="207"/>
      <c r="F76" s="207"/>
      <c r="G76" s="207"/>
      <c r="H76" s="207"/>
      <c r="I76" s="207"/>
      <c r="J76" s="207"/>
      <c r="K76" s="207"/>
      <c r="L76" s="207"/>
      <c r="M76" s="207"/>
    </row>
    <row r="77" spans="2:13" x14ac:dyDescent="0.25">
      <c r="B77" s="207"/>
      <c r="C77" s="207"/>
      <c r="D77" s="207"/>
      <c r="E77" s="207"/>
      <c r="F77" s="207"/>
      <c r="G77" s="207"/>
      <c r="H77" s="207"/>
      <c r="I77" s="207"/>
      <c r="J77" s="207"/>
      <c r="K77" s="207"/>
      <c r="L77" s="207"/>
      <c r="M77" s="207"/>
    </row>
    <row r="78" spans="2:13" ht="10.5" customHeight="1" x14ac:dyDescent="0.25"/>
    <row r="79" spans="2:13" ht="15" customHeight="1" x14ac:dyDescent="0.25">
      <c r="B79" s="205" t="s">
        <v>29</v>
      </c>
      <c r="C79" s="205"/>
      <c r="D79" s="205"/>
      <c r="E79" s="205"/>
      <c r="F79" s="205"/>
      <c r="G79" s="205"/>
      <c r="H79" s="205"/>
      <c r="I79" s="205"/>
      <c r="J79" s="205"/>
      <c r="K79" s="205"/>
      <c r="L79" s="205"/>
      <c r="M79" s="205"/>
    </row>
    <row r="80" spans="2:13" ht="10.5" customHeight="1" x14ac:dyDescent="0.25"/>
    <row r="81" spans="2:13" x14ac:dyDescent="0.25">
      <c r="B81" s="112" t="s">
        <v>30</v>
      </c>
    </row>
    <row r="82" spans="2:13" ht="18.75" customHeight="1" x14ac:dyDescent="0.25">
      <c r="B82" s="206" t="s">
        <v>31</v>
      </c>
      <c r="C82" s="207"/>
      <c r="D82" s="207"/>
      <c r="E82" s="207"/>
      <c r="F82" s="207"/>
      <c r="G82" s="207"/>
      <c r="H82" s="207"/>
      <c r="I82" s="207"/>
      <c r="J82" s="207"/>
      <c r="K82" s="207"/>
      <c r="L82" s="207"/>
      <c r="M82" s="207"/>
    </row>
    <row r="83" spans="2:13" ht="27.75" customHeight="1" x14ac:dyDescent="0.25">
      <c r="B83" s="207"/>
      <c r="C83" s="207"/>
      <c r="D83" s="207"/>
      <c r="E83" s="207"/>
      <c r="F83" s="207"/>
      <c r="G83" s="207"/>
      <c r="H83" s="207"/>
      <c r="I83" s="207"/>
      <c r="J83" s="207"/>
      <c r="K83" s="207"/>
      <c r="L83" s="207"/>
      <c r="M83" s="207"/>
    </row>
    <row r="84" spans="2:13" ht="10.5" customHeight="1" x14ac:dyDescent="0.25"/>
    <row r="85" spans="2:13" x14ac:dyDescent="0.25">
      <c r="B85" s="112" t="s">
        <v>32</v>
      </c>
    </row>
    <row r="86" spans="2:13" ht="18.75" customHeight="1" x14ac:dyDescent="0.25">
      <c r="B86" s="206" t="s">
        <v>33</v>
      </c>
      <c r="C86" s="207"/>
      <c r="D86" s="207"/>
      <c r="E86" s="207"/>
      <c r="F86" s="207"/>
      <c r="G86" s="207"/>
      <c r="H86" s="207"/>
      <c r="I86" s="207"/>
      <c r="J86" s="207"/>
      <c r="K86" s="207"/>
      <c r="L86" s="207"/>
      <c r="M86" s="207"/>
    </row>
    <row r="87" spans="2:13" x14ac:dyDescent="0.25">
      <c r="B87" s="207"/>
      <c r="C87" s="207"/>
      <c r="D87" s="207"/>
      <c r="E87" s="207"/>
      <c r="F87" s="207"/>
      <c r="G87" s="207"/>
      <c r="H87" s="207"/>
      <c r="I87" s="207"/>
      <c r="J87" s="207"/>
      <c r="K87" s="207"/>
      <c r="L87" s="207"/>
      <c r="M87" s="207"/>
    </row>
    <row r="88" spans="2:13" ht="10.5" customHeight="1" x14ac:dyDescent="0.25"/>
    <row r="89" spans="2:13" x14ac:dyDescent="0.25">
      <c r="B89" s="112" t="s">
        <v>34</v>
      </c>
    </row>
    <row r="90" spans="2:13" ht="18.75" customHeight="1" x14ac:dyDescent="0.25">
      <c r="B90" s="205" t="s">
        <v>35</v>
      </c>
      <c r="C90" s="205"/>
      <c r="D90" s="205"/>
      <c r="E90" s="205"/>
      <c r="F90" s="205"/>
      <c r="G90" s="205"/>
      <c r="H90" s="205"/>
      <c r="I90" s="205"/>
      <c r="J90" s="205"/>
      <c r="K90" s="205"/>
      <c r="L90" s="205"/>
      <c r="M90" s="205"/>
    </row>
    <row r="91" spans="2:13" ht="10.5" customHeight="1" x14ac:dyDescent="0.25"/>
    <row r="92" spans="2:13" x14ac:dyDescent="0.25">
      <c r="B92" s="112" t="s">
        <v>36</v>
      </c>
    </row>
    <row r="93" spans="2:13" ht="18.75" customHeight="1" x14ac:dyDescent="0.25">
      <c r="B93" s="206" t="s">
        <v>37</v>
      </c>
      <c r="C93" s="206"/>
      <c r="D93" s="206"/>
      <c r="E93" s="206"/>
      <c r="F93" s="206"/>
      <c r="G93" s="206"/>
      <c r="H93" s="206"/>
      <c r="I93" s="206"/>
      <c r="J93" s="206"/>
      <c r="K93" s="206"/>
      <c r="L93" s="206"/>
      <c r="M93" s="206"/>
    </row>
    <row r="94" spans="2:13" ht="15" customHeight="1" x14ac:dyDescent="0.25">
      <c r="B94" s="206"/>
      <c r="C94" s="206"/>
      <c r="D94" s="206"/>
      <c r="E94" s="206"/>
      <c r="F94" s="206"/>
      <c r="G94" s="206"/>
      <c r="H94" s="206"/>
      <c r="I94" s="206"/>
      <c r="J94" s="206"/>
      <c r="K94" s="206"/>
      <c r="L94" s="206"/>
      <c r="M94" s="206"/>
    </row>
    <row r="95" spans="2:13" ht="10.5" customHeight="1" x14ac:dyDescent="0.25">
      <c r="B95" s="112"/>
    </row>
    <row r="96" spans="2:13" x14ac:dyDescent="0.25">
      <c r="B96" s="112" t="s">
        <v>38</v>
      </c>
    </row>
    <row r="97" spans="2:13" ht="18.75" customHeight="1" x14ac:dyDescent="0.25">
      <c r="B97" s="206" t="s">
        <v>39</v>
      </c>
      <c r="C97" s="207"/>
      <c r="D97" s="207"/>
      <c r="E97" s="207"/>
      <c r="F97" s="207"/>
      <c r="G97" s="207"/>
      <c r="H97" s="207"/>
      <c r="I97" s="207"/>
      <c r="J97" s="207"/>
      <c r="K97" s="207"/>
      <c r="L97" s="207"/>
      <c r="M97" s="207"/>
    </row>
    <row r="98" spans="2:13" x14ac:dyDescent="0.25">
      <c r="B98" s="207"/>
      <c r="C98" s="207"/>
      <c r="D98" s="207"/>
      <c r="E98" s="207"/>
      <c r="F98" s="207"/>
      <c r="G98" s="207"/>
      <c r="H98" s="207"/>
      <c r="I98" s="207"/>
      <c r="J98" s="207"/>
      <c r="K98" s="207"/>
      <c r="L98" s="207"/>
      <c r="M98" s="207"/>
    </row>
    <row r="99" spans="2:13" x14ac:dyDescent="0.25">
      <c r="B99" s="207"/>
      <c r="C99" s="207"/>
      <c r="D99" s="207"/>
      <c r="E99" s="207"/>
      <c r="F99" s="207"/>
      <c r="G99" s="207"/>
      <c r="H99" s="207"/>
      <c r="I99" s="207"/>
      <c r="J99" s="207"/>
      <c r="K99" s="207"/>
      <c r="L99" s="207"/>
      <c r="M99" s="207"/>
    </row>
    <row r="100" spans="2:13" ht="28.5" customHeight="1" x14ac:dyDescent="0.25">
      <c r="B100" s="207"/>
      <c r="C100" s="207"/>
      <c r="D100" s="207"/>
      <c r="E100" s="207"/>
      <c r="F100" s="207"/>
      <c r="G100" s="207"/>
      <c r="H100" s="207"/>
      <c r="I100" s="207"/>
      <c r="J100" s="207"/>
      <c r="K100" s="207"/>
      <c r="L100" s="207"/>
      <c r="M100" s="207"/>
    </row>
    <row r="101" spans="2:13" ht="10.5" customHeight="1" x14ac:dyDescent="0.25">
      <c r="B101" s="112"/>
    </row>
    <row r="102" spans="2:13" x14ac:dyDescent="0.25">
      <c r="B102" s="112" t="s">
        <v>40</v>
      </c>
    </row>
    <row r="103" spans="2:13" ht="18.75" customHeight="1" x14ac:dyDescent="0.25">
      <c r="B103" s="206" t="s">
        <v>41</v>
      </c>
      <c r="C103" s="207"/>
      <c r="D103" s="207"/>
      <c r="E103" s="207"/>
      <c r="F103" s="207"/>
      <c r="G103" s="207"/>
      <c r="H103" s="207"/>
      <c r="I103" s="207"/>
      <c r="J103" s="207"/>
      <c r="K103" s="207"/>
      <c r="L103" s="207"/>
      <c r="M103" s="207"/>
    </row>
    <row r="104" spans="2:13" x14ac:dyDescent="0.25">
      <c r="B104" s="207"/>
      <c r="C104" s="207"/>
      <c r="D104" s="207"/>
      <c r="E104" s="207"/>
      <c r="F104" s="207"/>
      <c r="G104" s="207"/>
      <c r="H104" s="207"/>
      <c r="I104" s="207"/>
      <c r="J104" s="207"/>
      <c r="K104" s="207"/>
      <c r="L104" s="207"/>
      <c r="M104" s="207"/>
    </row>
    <row r="105" spans="2:13" ht="15" customHeight="1" x14ac:dyDescent="0.25"/>
    <row r="115" spans="11:11" x14ac:dyDescent="0.25">
      <c r="K115" s="185"/>
    </row>
  </sheetData>
  <sheetProtection algorithmName="SHA-512" hashValue="tN7jeGn1Tcy24mwMwU4mdOu+WSYKy6jgfGloktcMkfDj/XpMlMBL4MCpvTGMBwNkSSYzMrldLOKJZT6ZYRMKyg==" saltValue="BeXL+UtjGQCH5QSySkJ/Jw==" spinCount="100000" sheet="1" selectLockedCells="1" selectUnlockedCells="1"/>
  <customSheetViews>
    <customSheetView guid="{5F6D8428-60EF-48C5-ADDC-BCD7FF61CA69}" showPageBreaks="1" printArea="1" topLeftCell="A165">
      <selection activeCell="H52" sqref="H52"/>
      <rowBreaks count="2" manualBreakCount="2">
        <brk id="52" max="16383" man="1"/>
        <brk id="107" max="9" man="1"/>
      </rowBreaks>
      <pageMargins left="0" right="0" top="0" bottom="0" header="0" footer="0"/>
      <pageSetup scale="92" orientation="portrait"/>
      <headerFooter>
        <oddFooter>&amp;CDocket no. 15-01005</oddFooter>
      </headerFooter>
    </customSheetView>
    <customSheetView guid="{E5A06249-98C3-4E85-8B71-5DCE560C1BD5}" topLeftCell="A165">
      <selection activeCell="H52" sqref="H52"/>
      <rowBreaks count="2" manualBreakCount="2">
        <brk id="52" max="16383" man="1"/>
        <brk id="107" max="9" man="1"/>
      </rowBreaks>
      <pageMargins left="0" right="0" top="0" bottom="0" header="0" footer="0"/>
      <pageSetup scale="92" orientation="portrait"/>
      <headerFooter>
        <oddFooter>&amp;CDocket no. 15-01005</oddFooter>
      </headerFooter>
    </customSheetView>
    <customSheetView guid="{F55E0429-B766-4435-8789-251BFCE0C338}" scale="90" showPageBreaks="1" printArea="1" view="pageBreakPreview" topLeftCell="A112">
      <selection activeCell="B97" sqref="B97:I97"/>
      <rowBreaks count="2" manualBreakCount="2">
        <brk id="52" max="16383" man="1"/>
        <brk id="113" max="9" man="1"/>
      </rowBreaks>
      <pageMargins left="0" right="0" top="0" bottom="0" header="0" footer="0"/>
      <pageSetup scale="76" orientation="portrait"/>
      <headerFooter>
        <oddFooter>&amp;LRevised 1/2015&amp;CDocket No. 15-01005</oddFooter>
      </headerFooter>
    </customSheetView>
    <customSheetView guid="{560A5679-D9C5-409C-A7EB-33C3B5CAD66D}" showPageBreaks="1" printArea="1" view="pageLayout">
      <selection activeCell="C3" sqref="C3"/>
      <rowBreaks count="1" manualBreakCount="1">
        <brk id="61" max="12" man="1"/>
      </rowBreaks>
      <pageMargins left="0" right="0" top="0" bottom="0" header="0" footer="0"/>
      <printOptions horizontalCentered="1"/>
      <pageSetup scale="81" orientation="portrait"/>
      <headerFooter>
        <oddFooter>&amp;CDocket No. 16-01005&amp;RRevised Jan 2016</oddFooter>
      </headerFooter>
    </customSheetView>
  </customSheetViews>
  <mergeCells count="30">
    <mergeCell ref="B41:M41"/>
    <mergeCell ref="A4:M4"/>
    <mergeCell ref="A2:M2"/>
    <mergeCell ref="A3:M3"/>
    <mergeCell ref="B59:L59"/>
    <mergeCell ref="B43:M43"/>
    <mergeCell ref="B10:M10"/>
    <mergeCell ref="B12:M12"/>
    <mergeCell ref="B27:M27"/>
    <mergeCell ref="B6:M8"/>
    <mergeCell ref="B18:M19"/>
    <mergeCell ref="B21:M22"/>
    <mergeCell ref="B24:M25"/>
    <mergeCell ref="B29:M32"/>
    <mergeCell ref="B34:M36"/>
    <mergeCell ref="B38:M39"/>
    <mergeCell ref="B62:M64"/>
    <mergeCell ref="C66:M67"/>
    <mergeCell ref="C69:M70"/>
    <mergeCell ref="B73:M74"/>
    <mergeCell ref="B45:M49"/>
    <mergeCell ref="B51:M55"/>
    <mergeCell ref="B90:M90"/>
    <mergeCell ref="B97:M100"/>
    <mergeCell ref="B103:M104"/>
    <mergeCell ref="B76:M77"/>
    <mergeCell ref="B79:M79"/>
    <mergeCell ref="B82:M83"/>
    <mergeCell ref="B86:M87"/>
    <mergeCell ref="B93:M94"/>
  </mergeCells>
  <phoneticPr fontId="43" type="noConversion"/>
  <printOptions horizontalCentered="1"/>
  <pageMargins left="0.24545454545454501" right="0.3" top="0.42166666666666702" bottom="0.5" header="0.28749999999999998" footer="0.3"/>
  <pageSetup scale="86" fitToHeight="0" orientation="portrait" r:id="rId1"/>
  <headerFooter differentFirst="1">
    <oddFooter>&amp;L&amp;10Docket No. 24-01005&amp;C&amp;11Annual Report Filing Guide Continued&amp;R&amp;10Revised February 2024</oddFooter>
    <firstFooter>&amp;L&amp;10   Docket No. 24-01005&amp;C&amp;11Annual Report Filing Guide&amp;R&amp;10Revised February 2024</firstFooter>
  </headerFooter>
  <rowBreaks count="1" manualBreakCount="1">
    <brk id="56" max="16383" man="1"/>
  </rowBreaks>
  <extLst>
    <ext xmlns:mx="http://schemas.microsoft.com/office/mac/excel/2008/main" uri="{64002731-A6B0-56B0-2670-7721B7C09600}">
      <mx:PLV Mode="1"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G37"/>
  <sheetViews>
    <sheetView showGridLines="0" showRuler="0" view="pageLayout" zoomScale="90" zoomScaleSheetLayoutView="90" zoomScalePageLayoutView="90" workbookViewId="0">
      <selection activeCell="B10" sqref="B10"/>
    </sheetView>
  </sheetViews>
  <sheetFormatPr defaultColWidth="9" defaultRowHeight="15" x14ac:dyDescent="0.25"/>
  <cols>
    <col min="1" max="1" width="5.375" style="4" customWidth="1"/>
    <col min="2" max="2" width="13.125" style="4" customWidth="1"/>
    <col min="3" max="3" width="14.625" style="4" customWidth="1"/>
    <col min="4" max="4" width="10.375" style="4" customWidth="1"/>
    <col min="5" max="5" width="64.625" style="4" customWidth="1"/>
    <col min="6" max="6" width="12.875" style="4" customWidth="1"/>
    <col min="7" max="16384" width="9" style="4"/>
  </cols>
  <sheetData>
    <row r="1" spans="1:7" x14ac:dyDescent="0.25">
      <c r="F1" s="7" t="s">
        <v>292</v>
      </c>
    </row>
    <row r="2" spans="1:7" x14ac:dyDescent="0.25">
      <c r="A2" s="4" t="s">
        <v>52</v>
      </c>
      <c r="C2" s="53">
        <f>'Cover Sheet'!B23</f>
        <v>0</v>
      </c>
    </row>
    <row r="3" spans="1:7" x14ac:dyDescent="0.25">
      <c r="A3" s="4" t="s">
        <v>46</v>
      </c>
      <c r="C3" s="183">
        <f>+'Cover Sheet'!E31</f>
        <v>0</v>
      </c>
      <c r="D3" s="16"/>
      <c r="E3" s="16"/>
    </row>
    <row r="4" spans="1:7" x14ac:dyDescent="0.25">
      <c r="C4" s="17"/>
    </row>
    <row r="5" spans="1:7" ht="12.75" customHeight="1" x14ac:dyDescent="0.25"/>
    <row r="6" spans="1:7" ht="17.25" customHeight="1" thickBot="1" x14ac:dyDescent="0.35">
      <c r="A6" s="11" t="s">
        <v>293</v>
      </c>
      <c r="B6" s="11"/>
      <c r="C6" s="11"/>
      <c r="D6" s="11"/>
      <c r="E6" s="11"/>
      <c r="F6" s="11"/>
    </row>
    <row r="7" spans="1:7" ht="15.75" customHeight="1" x14ac:dyDescent="0.25">
      <c r="A7" s="18" t="s">
        <v>294</v>
      </c>
      <c r="B7" s="19" t="s">
        <v>295</v>
      </c>
      <c r="C7" s="19" t="s">
        <v>296</v>
      </c>
      <c r="D7" s="19"/>
      <c r="E7" s="20"/>
      <c r="F7" s="21"/>
    </row>
    <row r="8" spans="1:7" ht="15.75" thickBot="1" x14ac:dyDescent="0.3">
      <c r="A8" s="22" t="s">
        <v>297</v>
      </c>
      <c r="B8" s="23" t="s">
        <v>298</v>
      </c>
      <c r="C8" s="23" t="s">
        <v>297</v>
      </c>
      <c r="D8" s="23" t="s">
        <v>299</v>
      </c>
      <c r="E8" s="23" t="s">
        <v>109</v>
      </c>
      <c r="F8" s="24" t="s">
        <v>300</v>
      </c>
      <c r="G8" s="13"/>
    </row>
    <row r="9" spans="1:7" x14ac:dyDescent="0.25">
      <c r="A9" s="13"/>
      <c r="B9" s="13" t="s">
        <v>117</v>
      </c>
      <c r="C9" s="13" t="s">
        <v>118</v>
      </c>
      <c r="D9" s="13" t="s">
        <v>183</v>
      </c>
      <c r="E9" s="13" t="s">
        <v>120</v>
      </c>
      <c r="F9" s="13" t="s">
        <v>184</v>
      </c>
      <c r="G9" s="13"/>
    </row>
    <row r="10" spans="1:7" x14ac:dyDescent="0.25">
      <c r="A10" s="13">
        <v>1</v>
      </c>
      <c r="B10" s="123"/>
      <c r="C10" s="124"/>
      <c r="D10" s="124"/>
      <c r="E10" s="123"/>
      <c r="F10" s="125">
        <v>0</v>
      </c>
    </row>
    <row r="11" spans="1:7" x14ac:dyDescent="0.25">
      <c r="A11" s="13">
        <f>A10+1</f>
        <v>2</v>
      </c>
      <c r="B11" s="123"/>
      <c r="C11" s="124"/>
      <c r="D11" s="124"/>
      <c r="E11" s="123"/>
      <c r="F11" s="126">
        <v>0</v>
      </c>
    </row>
    <row r="12" spans="1:7" x14ac:dyDescent="0.25">
      <c r="A12" s="13">
        <f t="shared" ref="A12:A34" si="0">A11+1</f>
        <v>3</v>
      </c>
      <c r="B12" s="123"/>
      <c r="C12" s="124"/>
      <c r="D12" s="124"/>
      <c r="E12" s="123"/>
      <c r="F12" s="126">
        <v>0</v>
      </c>
    </row>
    <row r="13" spans="1:7" x14ac:dyDescent="0.25">
      <c r="A13" s="13">
        <f t="shared" si="0"/>
        <v>4</v>
      </c>
      <c r="B13" s="123"/>
      <c r="C13" s="124"/>
      <c r="D13" s="124"/>
      <c r="E13" s="123"/>
      <c r="F13" s="126">
        <v>0</v>
      </c>
    </row>
    <row r="14" spans="1:7" x14ac:dyDescent="0.25">
      <c r="A14" s="13">
        <f t="shared" si="0"/>
        <v>5</v>
      </c>
      <c r="B14" s="123"/>
      <c r="C14" s="124"/>
      <c r="D14" s="124"/>
      <c r="E14" s="123"/>
      <c r="F14" s="126">
        <v>0</v>
      </c>
    </row>
    <row r="15" spans="1:7" x14ac:dyDescent="0.25">
      <c r="A15" s="13">
        <f t="shared" si="0"/>
        <v>6</v>
      </c>
      <c r="B15" s="123"/>
      <c r="C15" s="124"/>
      <c r="D15" s="124"/>
      <c r="E15" s="123"/>
      <c r="F15" s="126">
        <v>0</v>
      </c>
    </row>
    <row r="16" spans="1:7" x14ac:dyDescent="0.25">
      <c r="A16" s="13">
        <f t="shared" si="0"/>
        <v>7</v>
      </c>
      <c r="B16" s="123"/>
      <c r="C16" s="124"/>
      <c r="D16" s="124"/>
      <c r="E16" s="123"/>
      <c r="F16" s="126">
        <v>0</v>
      </c>
    </row>
    <row r="17" spans="1:6" x14ac:dyDescent="0.25">
      <c r="A17" s="13">
        <f t="shared" si="0"/>
        <v>8</v>
      </c>
      <c r="B17" s="123"/>
      <c r="C17" s="124"/>
      <c r="D17" s="124"/>
      <c r="E17" s="123"/>
      <c r="F17" s="126">
        <v>0</v>
      </c>
    </row>
    <row r="18" spans="1:6" x14ac:dyDescent="0.25">
      <c r="A18" s="13">
        <f t="shared" si="0"/>
        <v>9</v>
      </c>
      <c r="B18" s="123"/>
      <c r="C18" s="124"/>
      <c r="D18" s="124"/>
      <c r="E18" s="123"/>
      <c r="F18" s="126">
        <v>0</v>
      </c>
    </row>
    <row r="19" spans="1:6" x14ac:dyDescent="0.25">
      <c r="A19" s="13">
        <f t="shared" si="0"/>
        <v>10</v>
      </c>
      <c r="B19" s="123"/>
      <c r="C19" s="124"/>
      <c r="D19" s="124"/>
      <c r="E19" s="123"/>
      <c r="F19" s="126">
        <v>0</v>
      </c>
    </row>
    <row r="20" spans="1:6" x14ac:dyDescent="0.25">
      <c r="A20" s="13">
        <f t="shared" si="0"/>
        <v>11</v>
      </c>
      <c r="B20" s="123"/>
      <c r="C20" s="124"/>
      <c r="D20" s="124"/>
      <c r="E20" s="123"/>
      <c r="F20" s="126">
        <v>0</v>
      </c>
    </row>
    <row r="21" spans="1:6" x14ac:dyDescent="0.25">
      <c r="A21" s="13">
        <f t="shared" si="0"/>
        <v>12</v>
      </c>
      <c r="B21" s="123"/>
      <c r="C21" s="124"/>
      <c r="D21" s="124"/>
      <c r="E21" s="123"/>
      <c r="F21" s="126">
        <v>0</v>
      </c>
    </row>
    <row r="22" spans="1:6" x14ac:dyDescent="0.25">
      <c r="A22" s="13">
        <f t="shared" si="0"/>
        <v>13</v>
      </c>
      <c r="B22" s="123"/>
      <c r="C22" s="124"/>
      <c r="D22" s="124"/>
      <c r="E22" s="123"/>
      <c r="F22" s="126">
        <v>0</v>
      </c>
    </row>
    <row r="23" spans="1:6" x14ac:dyDescent="0.25">
      <c r="A23" s="13">
        <f t="shared" si="0"/>
        <v>14</v>
      </c>
      <c r="B23" s="123"/>
      <c r="C23" s="124"/>
      <c r="D23" s="124"/>
      <c r="E23" s="123"/>
      <c r="F23" s="126">
        <v>0</v>
      </c>
    </row>
    <row r="24" spans="1:6" x14ac:dyDescent="0.25">
      <c r="A24" s="13">
        <f t="shared" si="0"/>
        <v>15</v>
      </c>
      <c r="B24" s="123"/>
      <c r="C24" s="124"/>
      <c r="D24" s="124"/>
      <c r="E24" s="123"/>
      <c r="F24" s="126">
        <v>0</v>
      </c>
    </row>
    <row r="25" spans="1:6" x14ac:dyDescent="0.25">
      <c r="A25" s="13">
        <f t="shared" si="0"/>
        <v>16</v>
      </c>
      <c r="B25" s="123"/>
      <c r="C25" s="124"/>
      <c r="D25" s="124"/>
      <c r="E25" s="123"/>
      <c r="F25" s="126">
        <v>0</v>
      </c>
    </row>
    <row r="26" spans="1:6" x14ac:dyDescent="0.25">
      <c r="A26" s="13">
        <f t="shared" si="0"/>
        <v>17</v>
      </c>
      <c r="B26" s="123"/>
      <c r="C26" s="123"/>
      <c r="D26" s="123"/>
      <c r="E26" s="123"/>
      <c r="F26" s="126">
        <v>0</v>
      </c>
    </row>
    <row r="27" spans="1:6" x14ac:dyDescent="0.25">
      <c r="A27" s="13">
        <f t="shared" si="0"/>
        <v>18</v>
      </c>
      <c r="B27" s="123"/>
      <c r="C27" s="123"/>
      <c r="D27" s="123"/>
      <c r="E27" s="123"/>
      <c r="F27" s="126">
        <v>0</v>
      </c>
    </row>
    <row r="28" spans="1:6" x14ac:dyDescent="0.25">
      <c r="A28" s="13">
        <f t="shared" si="0"/>
        <v>19</v>
      </c>
      <c r="B28" s="123"/>
      <c r="C28" s="123"/>
      <c r="D28" s="123"/>
      <c r="E28" s="123"/>
      <c r="F28" s="126">
        <v>0</v>
      </c>
    </row>
    <row r="29" spans="1:6" x14ac:dyDescent="0.25">
      <c r="A29" s="13">
        <f t="shared" si="0"/>
        <v>20</v>
      </c>
      <c r="B29" s="123"/>
      <c r="C29" s="123"/>
      <c r="D29" s="123"/>
      <c r="E29" s="123"/>
      <c r="F29" s="126">
        <v>0</v>
      </c>
    </row>
    <row r="30" spans="1:6" x14ac:dyDescent="0.25">
      <c r="A30" s="13">
        <f t="shared" si="0"/>
        <v>21</v>
      </c>
      <c r="B30" s="123"/>
      <c r="C30" s="123"/>
      <c r="D30" s="123"/>
      <c r="E30" s="123"/>
      <c r="F30" s="126">
        <v>0</v>
      </c>
    </row>
    <row r="31" spans="1:6" x14ac:dyDescent="0.25">
      <c r="A31" s="13">
        <f t="shared" si="0"/>
        <v>22</v>
      </c>
      <c r="B31" s="123"/>
      <c r="C31" s="123"/>
      <c r="D31" s="123"/>
      <c r="E31" s="123"/>
      <c r="F31" s="126">
        <v>0</v>
      </c>
    </row>
    <row r="32" spans="1:6" x14ac:dyDescent="0.25">
      <c r="A32" s="13">
        <f t="shared" si="0"/>
        <v>23</v>
      </c>
      <c r="B32" s="123"/>
      <c r="C32" s="123"/>
      <c r="D32" s="123"/>
      <c r="E32" s="123"/>
      <c r="F32" s="126">
        <v>0</v>
      </c>
    </row>
    <row r="33" spans="1:6" x14ac:dyDescent="0.25">
      <c r="A33" s="13">
        <f t="shared" si="0"/>
        <v>24</v>
      </c>
      <c r="B33" s="123"/>
      <c r="C33" s="123"/>
      <c r="D33" s="123"/>
      <c r="E33" s="123"/>
      <c r="F33" s="126">
        <v>0</v>
      </c>
    </row>
    <row r="34" spans="1:6" x14ac:dyDescent="0.25">
      <c r="A34" s="13">
        <f t="shared" si="0"/>
        <v>25</v>
      </c>
      <c r="B34" s="123"/>
      <c r="C34" s="123"/>
      <c r="D34" s="123"/>
      <c r="E34" s="123"/>
      <c r="F34" s="126">
        <v>0</v>
      </c>
    </row>
    <row r="35" spans="1:6" x14ac:dyDescent="0.25">
      <c r="A35" s="13"/>
      <c r="F35" s="25"/>
    </row>
    <row r="36" spans="1:6" x14ac:dyDescent="0.25">
      <c r="A36" s="13"/>
      <c r="F36" s="25"/>
    </row>
    <row r="37" spans="1:6" x14ac:dyDescent="0.25">
      <c r="A37" s="13"/>
    </row>
  </sheetData>
  <sheetProtection algorithmName="SHA-512" hashValue="m8b78TcCEGt2AJQLT5JzeqybgjHq1KSAgSQ8NF/1Q5irlghp5fS4B2xU0tF5ds9WHS1dcj6X2/C3g6DkpM0xmQ==" saltValue="JzvWg7QIYiLyQFrlnLDSoQ==" spinCount="100000" sheet="1" scenarios="1" selectLockedCells="1" pivotTables="0"/>
  <customSheetViews>
    <customSheetView guid="{5F6D8428-60EF-48C5-ADDC-BCD7FF61CA69}" scale="90" showPageBreaks="1" printArea="1" view="pageBreakPreview" topLeftCell="A22">
      <selection activeCell="B9" sqref="B9:E33"/>
      <pageMargins left="0" right="0" top="0" bottom="0" header="0" footer="0"/>
      <pageSetup scale="94" orientation="landscape"/>
      <headerFooter>
        <oddFooter>&amp;LRevised 1/2014</oddFooter>
      </headerFooter>
    </customSheetView>
    <customSheetView guid="{E5A06249-98C3-4E85-8B71-5DCE560C1BD5}" scale="90" showPageBreaks="1" printArea="1" view="pageBreakPreview" topLeftCell="A22">
      <selection activeCell="B9" sqref="B9:E33"/>
      <pageMargins left="0" right="0" top="0" bottom="0" header="0" footer="0"/>
      <pageSetup scale="94" orientation="landscape"/>
      <headerFooter>
        <oddFooter>&amp;LRevised 1/2014</oddFooter>
      </headerFooter>
    </customSheetView>
    <customSheetView guid="{F55E0429-B766-4435-8789-251BFCE0C338}" scale="90" showPageBreaks="1" printArea="1" view="pageBreakPreview">
      <selection activeCell="E14" sqref="E14"/>
      <pageMargins left="0" right="0" top="0" bottom="0" header="0" footer="0"/>
      <pageSetup scale="68" orientation="portrait"/>
      <headerFooter>
        <oddFooter>&amp;LRevised 1/2015&amp;CDocket No. 15-01005</oddFooter>
      </headerFooter>
    </customSheetView>
    <customSheetView guid="{560A5679-D9C5-409C-A7EB-33C3B5CAD66D}" scale="90" showPageBreaks="1" printArea="1" view="pageBreakPreview">
      <selection activeCell="A13" sqref="A13"/>
      <pageMargins left="0" right="0" top="0" bottom="0" header="0" footer="0"/>
      <pageSetup scale="95" orientation="landscape"/>
      <headerFooter>
        <oddFooter>&amp;CDocket No. 16-01005&amp;RRevised Jan 2016</oddFooter>
      </headerFooter>
    </customSheetView>
  </customSheetViews>
  <phoneticPr fontId="43" type="noConversion"/>
  <printOptions horizontalCentered="1"/>
  <pageMargins left="0.24545454545454501" right="0.3" top="0.42166666666666702" bottom="0.5" header="0.28749999999999998" footer="0.3"/>
  <pageSetup scale="78" fitToHeight="0" orientation="portrait" r:id="rId1"/>
  <headerFooter differentFirst="1">
    <oddFooter>&amp;L&amp;10Docket No. 21-01005&amp;C&amp;11&amp;P+10 of 14&amp;R&amp;10Revised October 19, 2020</oddFooter>
    <firstFooter>&amp;L&amp;10   Docket No. 24-01005&amp;C&amp;11Page 11 of 14&amp;R&amp;10Revised February 2024</firstFooter>
  </headerFooter>
  <extLst>
    <ext xmlns:mx="http://schemas.microsoft.com/office/mac/excel/2008/main" uri="{64002731-A6B0-56B0-2670-7721B7C09600}">
      <mx:PLV Mode="1"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dimension ref="A1:E100"/>
  <sheetViews>
    <sheetView showGridLines="0" showRuler="0" view="pageLayout" zoomScaleNormal="90" zoomScaleSheetLayoutView="90" workbookViewId="0">
      <selection activeCell="E8" sqref="E8"/>
    </sheetView>
  </sheetViews>
  <sheetFormatPr defaultColWidth="8.625" defaultRowHeight="15" x14ac:dyDescent="0.25"/>
  <cols>
    <col min="1" max="1" width="5.125" style="27" customWidth="1"/>
    <col min="2" max="2" width="8" style="27" customWidth="1"/>
    <col min="3" max="3" width="66.125" style="27" customWidth="1"/>
    <col min="4" max="4" width="15.375" style="27" customWidth="1"/>
    <col min="5" max="5" width="14" style="27" customWidth="1"/>
    <col min="6" max="6" width="4.125" style="27" customWidth="1"/>
    <col min="7" max="16384" width="8.625" style="27"/>
  </cols>
  <sheetData>
    <row r="1" spans="1:5" ht="15.75" x14ac:dyDescent="0.25">
      <c r="A1" s="41" t="s">
        <v>52</v>
      </c>
      <c r="B1" s="41"/>
      <c r="C1" s="196">
        <f>'Cover Sheet'!B23</f>
        <v>0</v>
      </c>
      <c r="D1" s="172"/>
      <c r="E1" s="162" t="s">
        <v>301</v>
      </c>
    </row>
    <row r="2" spans="1:5" ht="15.75" customHeight="1" x14ac:dyDescent="0.25">
      <c r="A2" s="41" t="s">
        <v>46</v>
      </c>
      <c r="B2" s="41"/>
      <c r="C2" s="197">
        <f>+'Cover Sheet'!E31</f>
        <v>0</v>
      </c>
      <c r="D2" s="172"/>
      <c r="E2" s="198"/>
    </row>
    <row r="3" spans="1:5" ht="15.75" customHeight="1" x14ac:dyDescent="0.25">
      <c r="A3" s="4"/>
      <c r="B3" s="4"/>
      <c r="E3" s="152"/>
    </row>
    <row r="4" spans="1:5" ht="15.75" customHeight="1" x14ac:dyDescent="0.25">
      <c r="A4" s="46" t="s">
        <v>302</v>
      </c>
      <c r="B4" s="46"/>
      <c r="C4" s="166" t="s">
        <v>303</v>
      </c>
      <c r="E4" s="152"/>
    </row>
    <row r="5" spans="1:5" x14ac:dyDescent="0.25">
      <c r="A5" s="154" t="s">
        <v>297</v>
      </c>
      <c r="B5" s="46"/>
      <c r="D5" s="43"/>
      <c r="E5" s="43"/>
    </row>
    <row r="6" spans="1:5" ht="15.75" x14ac:dyDescent="0.25">
      <c r="A6" s="46">
        <v>1</v>
      </c>
      <c r="B6" s="46"/>
      <c r="C6" s="168" t="s">
        <v>304</v>
      </c>
      <c r="D6" s="43"/>
      <c r="E6" s="43"/>
    </row>
    <row r="7" spans="1:5" ht="13.5" customHeight="1" x14ac:dyDescent="0.25">
      <c r="A7" s="46">
        <v>2</v>
      </c>
      <c r="B7" s="46"/>
      <c r="C7" s="53" t="s">
        <v>305</v>
      </c>
      <c r="E7" s="147" t="s">
        <v>306</v>
      </c>
    </row>
    <row r="8" spans="1:5" ht="13.5" customHeight="1" x14ac:dyDescent="0.25">
      <c r="A8" s="46">
        <v>3</v>
      </c>
      <c r="B8" s="46"/>
      <c r="C8" s="153" t="s">
        <v>307</v>
      </c>
      <c r="E8" s="194">
        <v>0</v>
      </c>
    </row>
    <row r="9" spans="1:5" ht="13.5" customHeight="1" x14ac:dyDescent="0.25">
      <c r="A9" s="46">
        <v>4</v>
      </c>
      <c r="B9" s="46"/>
      <c r="C9" s="153" t="s">
        <v>308</v>
      </c>
      <c r="E9" s="194">
        <v>0</v>
      </c>
    </row>
    <row r="10" spans="1:5" ht="13.5" customHeight="1" x14ac:dyDescent="0.25">
      <c r="A10" s="46">
        <v>5</v>
      </c>
      <c r="B10" s="46"/>
      <c r="C10" s="153" t="s">
        <v>309</v>
      </c>
      <c r="E10" s="194">
        <v>0</v>
      </c>
    </row>
    <row r="11" spans="1:5" ht="13.5" customHeight="1" x14ac:dyDescent="0.25">
      <c r="A11" s="46">
        <v>6</v>
      </c>
      <c r="B11" s="46"/>
      <c r="C11" s="153" t="s">
        <v>310</v>
      </c>
      <c r="E11" s="194">
        <v>0</v>
      </c>
    </row>
    <row r="12" spans="1:5" ht="13.5" customHeight="1" x14ac:dyDescent="0.25">
      <c r="A12" s="46">
        <v>7</v>
      </c>
      <c r="B12" s="46"/>
      <c r="C12" s="153" t="s">
        <v>311</v>
      </c>
      <c r="E12" s="194">
        <v>0</v>
      </c>
    </row>
    <row r="13" spans="1:5" ht="13.5" customHeight="1" x14ac:dyDescent="0.25">
      <c r="A13" s="46">
        <v>8</v>
      </c>
      <c r="B13" s="46"/>
      <c r="C13" s="153" t="s">
        <v>312</v>
      </c>
      <c r="E13" s="194">
        <v>0</v>
      </c>
    </row>
    <row r="14" spans="1:5" ht="13.5" customHeight="1" x14ac:dyDescent="0.25">
      <c r="A14" s="46">
        <v>9</v>
      </c>
      <c r="B14" s="46"/>
      <c r="C14" s="153" t="s">
        <v>313</v>
      </c>
      <c r="E14" s="194">
        <v>0</v>
      </c>
    </row>
    <row r="15" spans="1:5" ht="13.5" customHeight="1" x14ac:dyDescent="0.25">
      <c r="A15" s="46">
        <v>10</v>
      </c>
      <c r="B15" s="46"/>
      <c r="C15" s="153" t="s">
        <v>314</v>
      </c>
      <c r="E15" s="194">
        <v>0</v>
      </c>
    </row>
    <row r="16" spans="1:5" ht="13.5" customHeight="1" x14ac:dyDescent="0.25">
      <c r="A16" s="46">
        <v>11</v>
      </c>
      <c r="B16" s="46"/>
      <c r="C16" s="153" t="s">
        <v>315</v>
      </c>
      <c r="E16" s="194">
        <v>0</v>
      </c>
    </row>
    <row r="17" spans="1:5" ht="13.5" customHeight="1" x14ac:dyDescent="0.25">
      <c r="A17" s="46">
        <v>12</v>
      </c>
      <c r="B17" s="46"/>
      <c r="C17" s="153" t="s">
        <v>316</v>
      </c>
      <c r="E17" s="194">
        <v>0</v>
      </c>
    </row>
    <row r="18" spans="1:5" ht="13.5" customHeight="1" x14ac:dyDescent="0.25">
      <c r="A18" s="46">
        <v>13</v>
      </c>
      <c r="B18" s="46"/>
      <c r="C18" s="153" t="s">
        <v>317</v>
      </c>
      <c r="E18" s="194">
        <v>0</v>
      </c>
    </row>
    <row r="19" spans="1:5" ht="13.5" customHeight="1" x14ac:dyDescent="0.25">
      <c r="A19" s="46">
        <v>14</v>
      </c>
      <c r="B19" s="46"/>
      <c r="C19" s="153" t="s">
        <v>318</v>
      </c>
      <c r="E19" s="194">
        <v>0</v>
      </c>
    </row>
    <row r="20" spans="1:5" ht="13.5" customHeight="1" x14ac:dyDescent="0.25">
      <c r="A20" s="46">
        <v>15</v>
      </c>
      <c r="B20" s="46"/>
      <c r="C20" s="153" t="s">
        <v>319</v>
      </c>
      <c r="E20" s="194">
        <v>0</v>
      </c>
    </row>
    <row r="21" spans="1:5" ht="13.5" customHeight="1" x14ac:dyDescent="0.25">
      <c r="A21" s="46">
        <v>16</v>
      </c>
      <c r="B21" s="46"/>
      <c r="C21" s="153" t="s">
        <v>320</v>
      </c>
      <c r="E21" s="194">
        <v>0</v>
      </c>
    </row>
    <row r="22" spans="1:5" ht="13.5" customHeight="1" x14ac:dyDescent="0.25">
      <c r="A22" s="46">
        <v>17</v>
      </c>
      <c r="B22" s="46"/>
      <c r="C22" s="15" t="s">
        <v>321</v>
      </c>
      <c r="D22" s="15"/>
      <c r="E22" s="4"/>
    </row>
    <row r="23" spans="1:5" ht="13.5" customHeight="1" x14ac:dyDescent="0.25">
      <c r="A23" s="46">
        <v>18</v>
      </c>
      <c r="B23" s="46"/>
      <c r="C23" s="153" t="s">
        <v>322</v>
      </c>
      <c r="D23" s="4"/>
      <c r="E23" s="194">
        <v>0</v>
      </c>
    </row>
    <row r="24" spans="1:5" ht="13.5" customHeight="1" x14ac:dyDescent="0.25">
      <c r="A24" s="46">
        <v>19</v>
      </c>
      <c r="B24" s="46"/>
      <c r="C24" s="153" t="s">
        <v>323</v>
      </c>
      <c r="D24" s="4"/>
      <c r="E24" s="194">
        <v>0</v>
      </c>
    </row>
    <row r="25" spans="1:5" ht="13.5" customHeight="1" x14ac:dyDescent="0.25">
      <c r="A25" s="46">
        <v>20</v>
      </c>
      <c r="B25" s="46"/>
      <c r="C25" s="15" t="s">
        <v>324</v>
      </c>
      <c r="D25" s="15"/>
      <c r="E25" s="4"/>
    </row>
    <row r="26" spans="1:5" ht="13.5" customHeight="1" x14ac:dyDescent="0.25">
      <c r="A26" s="46">
        <v>21</v>
      </c>
      <c r="B26" s="46"/>
      <c r="C26" s="153" t="s">
        <v>325</v>
      </c>
      <c r="D26" s="153"/>
      <c r="E26" s="194">
        <v>0</v>
      </c>
    </row>
    <row r="27" spans="1:5" ht="13.5" customHeight="1" x14ac:dyDescent="0.25">
      <c r="A27" s="46">
        <v>22</v>
      </c>
      <c r="B27" s="46"/>
      <c r="C27" s="153" t="s">
        <v>326</v>
      </c>
      <c r="D27" s="153"/>
      <c r="E27" s="194">
        <v>0</v>
      </c>
    </row>
    <row r="28" spans="1:5" ht="13.5" customHeight="1" x14ac:dyDescent="0.25">
      <c r="A28" s="46">
        <v>23</v>
      </c>
      <c r="B28" s="46"/>
      <c r="C28" s="153" t="s">
        <v>327</v>
      </c>
      <c r="D28" s="153"/>
      <c r="E28" s="194">
        <v>0</v>
      </c>
    </row>
    <row r="29" spans="1:5" ht="13.5" customHeight="1" x14ac:dyDescent="0.25">
      <c r="A29" s="46">
        <v>24</v>
      </c>
      <c r="B29" s="46"/>
      <c r="C29" s="153" t="s">
        <v>328</v>
      </c>
      <c r="D29" s="153"/>
      <c r="E29" s="194">
        <v>0</v>
      </c>
    </row>
    <row r="30" spans="1:5" ht="13.5" customHeight="1" x14ac:dyDescent="0.25">
      <c r="A30" s="46">
        <v>25</v>
      </c>
      <c r="B30" s="46"/>
      <c r="C30" s="153" t="s">
        <v>329</v>
      </c>
      <c r="D30" s="153"/>
      <c r="E30" s="194">
        <v>0</v>
      </c>
    </row>
    <row r="31" spans="1:5" ht="13.5" customHeight="1" x14ac:dyDescent="0.25">
      <c r="A31" s="46">
        <v>26</v>
      </c>
      <c r="B31" s="46"/>
      <c r="C31" s="153" t="s">
        <v>330</v>
      </c>
      <c r="D31" s="153"/>
      <c r="E31" s="194">
        <v>0</v>
      </c>
    </row>
    <row r="32" spans="1:5" ht="13.5" customHeight="1" x14ac:dyDescent="0.25">
      <c r="A32" s="46">
        <v>27</v>
      </c>
      <c r="B32" s="46"/>
      <c r="C32" s="153" t="s">
        <v>331</v>
      </c>
      <c r="D32" s="153"/>
      <c r="E32" s="194">
        <v>0</v>
      </c>
    </row>
    <row r="33" spans="1:5" ht="13.5" customHeight="1" x14ac:dyDescent="0.25">
      <c r="A33" s="46">
        <v>28</v>
      </c>
      <c r="B33" s="46"/>
      <c r="C33" s="153" t="s">
        <v>332</v>
      </c>
      <c r="D33" s="153"/>
      <c r="E33" s="194">
        <v>0</v>
      </c>
    </row>
    <row r="34" spans="1:5" ht="13.5" customHeight="1" x14ac:dyDescent="0.25">
      <c r="A34" s="46">
        <v>29</v>
      </c>
      <c r="B34" s="46"/>
      <c r="C34" s="179" t="s">
        <v>333</v>
      </c>
      <c r="D34" s="153"/>
      <c r="E34" s="194">
        <v>0</v>
      </c>
    </row>
    <row r="35" spans="1:5" ht="13.5" customHeight="1" x14ac:dyDescent="0.25">
      <c r="A35" s="46">
        <v>30</v>
      </c>
      <c r="B35" s="46"/>
      <c r="C35" s="180"/>
      <c r="D35" s="153"/>
      <c r="E35" s="235">
        <f>SUM(E8:E34)</f>
        <v>0</v>
      </c>
    </row>
    <row r="36" spans="1:5" ht="15.75" customHeight="1" x14ac:dyDescent="0.25">
      <c r="A36" s="46">
        <v>31</v>
      </c>
      <c r="B36" s="46"/>
      <c r="C36" s="153"/>
      <c r="D36" s="155" t="s">
        <v>334</v>
      </c>
      <c r="E36" s="236"/>
    </row>
    <row r="37" spans="1:5" ht="15.75" x14ac:dyDescent="0.25">
      <c r="A37" s="46">
        <v>32</v>
      </c>
      <c r="B37" s="46"/>
      <c r="C37" s="169" t="s">
        <v>335</v>
      </c>
      <c r="D37" s="148"/>
      <c r="E37" s="146"/>
    </row>
    <row r="38" spans="1:5" s="145" customFormat="1" ht="13.5" customHeight="1" x14ac:dyDescent="0.25">
      <c r="A38" s="46">
        <v>33</v>
      </c>
      <c r="B38" s="46"/>
      <c r="C38" s="15" t="s">
        <v>336</v>
      </c>
      <c r="D38" s="15"/>
      <c r="E38" s="147" t="s">
        <v>306</v>
      </c>
    </row>
    <row r="39" spans="1:5" s="145" customFormat="1" ht="13.5" customHeight="1" x14ac:dyDescent="0.25">
      <c r="A39" s="46">
        <v>34</v>
      </c>
      <c r="B39" s="46"/>
      <c r="C39" s="50" t="s">
        <v>337</v>
      </c>
      <c r="D39" s="4"/>
      <c r="E39" s="194">
        <v>0</v>
      </c>
    </row>
    <row r="40" spans="1:5" s="4" customFormat="1" ht="13.5" customHeight="1" x14ac:dyDescent="0.25">
      <c r="A40" s="46">
        <v>35</v>
      </c>
      <c r="B40" s="46"/>
      <c r="C40" s="50" t="s">
        <v>338</v>
      </c>
      <c r="E40" s="194">
        <v>0</v>
      </c>
    </row>
    <row r="41" spans="1:5" s="4" customFormat="1" ht="13.5" customHeight="1" x14ac:dyDescent="0.25">
      <c r="A41" s="46">
        <v>36</v>
      </c>
      <c r="B41" s="46"/>
      <c r="C41" s="50" t="s">
        <v>339</v>
      </c>
      <c r="E41" s="194">
        <v>0</v>
      </c>
    </row>
    <row r="42" spans="1:5" s="4" customFormat="1" ht="13.5" customHeight="1" x14ac:dyDescent="0.25">
      <c r="A42" s="46">
        <v>37</v>
      </c>
      <c r="B42" s="46"/>
      <c r="C42" s="15" t="s">
        <v>340</v>
      </c>
      <c r="D42" s="15"/>
      <c r="E42" s="149"/>
    </row>
    <row r="43" spans="1:5" ht="13.5" customHeight="1" x14ac:dyDescent="0.25">
      <c r="A43" s="46">
        <v>38</v>
      </c>
      <c r="B43" s="46"/>
      <c r="C43" s="153" t="s">
        <v>341</v>
      </c>
      <c r="E43" s="194">
        <v>0</v>
      </c>
    </row>
    <row r="44" spans="1:5" ht="13.5" customHeight="1" x14ac:dyDescent="0.25">
      <c r="A44" s="46">
        <v>39</v>
      </c>
      <c r="B44" s="46"/>
      <c r="C44" s="153" t="s">
        <v>342</v>
      </c>
      <c r="E44" s="194">
        <v>0</v>
      </c>
    </row>
    <row r="45" spans="1:5" ht="13.5" customHeight="1" x14ac:dyDescent="0.25">
      <c r="A45" s="46">
        <v>40</v>
      </c>
      <c r="B45" s="46"/>
      <c r="C45" s="153" t="s">
        <v>343</v>
      </c>
      <c r="E45" s="194">
        <v>0</v>
      </c>
    </row>
    <row r="46" spans="1:5" ht="13.5" customHeight="1" x14ac:dyDescent="0.25">
      <c r="A46" s="46">
        <v>41</v>
      </c>
      <c r="B46" s="46"/>
      <c r="C46" s="15" t="s">
        <v>321</v>
      </c>
      <c r="D46" s="15"/>
      <c r="E46" s="149"/>
    </row>
    <row r="47" spans="1:5" ht="13.5" customHeight="1" x14ac:dyDescent="0.25">
      <c r="A47" s="46">
        <v>42</v>
      </c>
      <c r="B47" s="46"/>
      <c r="C47" s="153" t="s">
        <v>344</v>
      </c>
      <c r="E47" s="194">
        <v>0</v>
      </c>
    </row>
    <row r="48" spans="1:5" ht="13.5" customHeight="1" x14ac:dyDescent="0.25">
      <c r="A48" s="46">
        <v>43</v>
      </c>
      <c r="B48" s="46"/>
      <c r="C48" s="153" t="s">
        <v>345</v>
      </c>
      <c r="E48" s="194">
        <v>0</v>
      </c>
    </row>
    <row r="49" spans="1:5" ht="13.5" customHeight="1" x14ac:dyDescent="0.25">
      <c r="A49" s="46">
        <v>44</v>
      </c>
      <c r="B49" s="46"/>
      <c r="C49" s="15" t="s">
        <v>346</v>
      </c>
      <c r="D49" s="15"/>
      <c r="E49" s="150"/>
    </row>
    <row r="50" spans="1:5" ht="13.5" customHeight="1" x14ac:dyDescent="0.25">
      <c r="A50" s="46">
        <v>45</v>
      </c>
      <c r="B50" s="46"/>
      <c r="C50" s="153" t="s">
        <v>347</v>
      </c>
      <c r="E50" s="194">
        <v>0</v>
      </c>
    </row>
    <row r="51" spans="1:5" ht="13.5" customHeight="1" x14ac:dyDescent="0.25">
      <c r="A51" s="46">
        <v>46</v>
      </c>
      <c r="B51" s="46"/>
      <c r="C51" s="153" t="s">
        <v>348</v>
      </c>
      <c r="E51" s="194">
        <v>0</v>
      </c>
    </row>
    <row r="52" spans="1:5" ht="13.5" customHeight="1" x14ac:dyDescent="0.25">
      <c r="A52" s="46">
        <v>47</v>
      </c>
      <c r="B52" s="46"/>
      <c r="C52" s="153" t="s">
        <v>349</v>
      </c>
      <c r="E52" s="194">
        <v>0</v>
      </c>
    </row>
    <row r="53" spans="1:5" ht="13.5" customHeight="1" x14ac:dyDescent="0.25">
      <c r="A53" s="46">
        <v>48</v>
      </c>
      <c r="B53" s="46"/>
      <c r="C53" s="153" t="s">
        <v>350</v>
      </c>
      <c r="E53" s="194">
        <v>0</v>
      </c>
    </row>
    <row r="54" spans="1:5" ht="13.5" customHeight="1" x14ac:dyDescent="0.25">
      <c r="A54" s="46">
        <v>49</v>
      </c>
      <c r="B54" s="46"/>
      <c r="C54" s="153" t="s">
        <v>351</v>
      </c>
      <c r="E54" s="194">
        <v>0</v>
      </c>
    </row>
    <row r="55" spans="1:5" ht="13.5" customHeight="1" x14ac:dyDescent="0.25">
      <c r="A55" s="46">
        <v>50</v>
      </c>
      <c r="B55" s="46"/>
      <c r="C55" s="15" t="s">
        <v>324</v>
      </c>
      <c r="D55" s="15"/>
      <c r="E55" s="149"/>
    </row>
    <row r="56" spans="1:5" ht="13.5" customHeight="1" x14ac:dyDescent="0.25">
      <c r="A56" s="46">
        <v>51</v>
      </c>
      <c r="B56" s="46"/>
      <c r="C56" s="153" t="s">
        <v>352</v>
      </c>
      <c r="D56" s="153"/>
      <c r="E56" s="194">
        <v>0</v>
      </c>
    </row>
    <row r="57" spans="1:5" ht="13.5" customHeight="1" x14ac:dyDescent="0.25">
      <c r="A57" s="46">
        <v>52</v>
      </c>
      <c r="B57" s="46"/>
      <c r="C57" s="153" t="s">
        <v>353</v>
      </c>
      <c r="D57" s="153"/>
      <c r="E57" s="194">
        <v>0</v>
      </c>
    </row>
    <row r="58" spans="1:5" ht="13.5" customHeight="1" x14ac:dyDescent="0.25">
      <c r="A58" s="46">
        <v>53</v>
      </c>
      <c r="B58" s="46"/>
      <c r="C58" s="153" t="s">
        <v>354</v>
      </c>
      <c r="D58" s="153"/>
      <c r="E58" s="194">
        <v>0</v>
      </c>
    </row>
    <row r="59" spans="1:5" ht="13.5" customHeight="1" x14ac:dyDescent="0.25">
      <c r="A59" s="46">
        <v>54</v>
      </c>
      <c r="B59" s="46"/>
      <c r="C59" s="153" t="s">
        <v>355</v>
      </c>
      <c r="D59" s="153"/>
      <c r="E59" s="194">
        <v>0</v>
      </c>
    </row>
    <row r="60" spans="1:5" ht="13.5" customHeight="1" x14ac:dyDescent="0.25">
      <c r="A60" s="46">
        <v>55</v>
      </c>
      <c r="B60" s="46"/>
      <c r="C60" s="153" t="s">
        <v>356</v>
      </c>
      <c r="D60" s="153"/>
      <c r="E60" s="194">
        <v>0</v>
      </c>
    </row>
    <row r="61" spans="1:5" ht="13.5" customHeight="1" x14ac:dyDescent="0.25">
      <c r="A61" s="46">
        <v>56</v>
      </c>
      <c r="B61" s="46"/>
      <c r="C61" s="153" t="s">
        <v>357</v>
      </c>
      <c r="D61" s="153"/>
      <c r="E61" s="194">
        <v>0</v>
      </c>
    </row>
    <row r="62" spans="1:5" ht="13.5" customHeight="1" x14ac:dyDescent="0.25">
      <c r="A62" s="46">
        <v>57</v>
      </c>
      <c r="B62" s="46"/>
      <c r="C62" s="153" t="s">
        <v>358</v>
      </c>
      <c r="D62" s="153"/>
      <c r="E62" s="194">
        <v>0</v>
      </c>
    </row>
    <row r="63" spans="1:5" ht="13.5" customHeight="1" x14ac:dyDescent="0.25">
      <c r="A63" s="46">
        <v>58</v>
      </c>
      <c r="B63" s="46"/>
      <c r="C63" s="153" t="s">
        <v>359</v>
      </c>
      <c r="D63" s="153"/>
      <c r="E63" s="194">
        <v>0</v>
      </c>
    </row>
    <row r="64" spans="1:5" ht="13.5" customHeight="1" x14ac:dyDescent="0.25">
      <c r="A64" s="46">
        <v>59</v>
      </c>
      <c r="B64" s="46"/>
      <c r="C64" s="153" t="s">
        <v>360</v>
      </c>
      <c r="D64" s="153"/>
      <c r="E64" s="194">
        <v>0</v>
      </c>
    </row>
    <row r="65" spans="1:5" ht="13.5" customHeight="1" x14ac:dyDescent="0.25">
      <c r="A65" s="46">
        <v>60</v>
      </c>
      <c r="B65" s="46"/>
      <c r="C65" s="179"/>
      <c r="D65" s="153"/>
      <c r="E65" s="194">
        <v>0</v>
      </c>
    </row>
    <row r="66" spans="1:5" ht="13.5" customHeight="1" x14ac:dyDescent="0.25">
      <c r="A66" s="46">
        <v>61</v>
      </c>
      <c r="B66" s="46"/>
      <c r="C66" s="180"/>
      <c r="D66" s="153"/>
      <c r="E66" s="235">
        <f>SUM(E39:E65)</f>
        <v>0</v>
      </c>
    </row>
    <row r="67" spans="1:5" ht="15.75" customHeight="1" x14ac:dyDescent="0.25">
      <c r="A67" s="46">
        <v>62</v>
      </c>
      <c r="B67" s="46"/>
      <c r="D67" s="155" t="s">
        <v>361</v>
      </c>
      <c r="E67" s="236"/>
    </row>
    <row r="68" spans="1:5" ht="15.75" customHeight="1" thickBot="1" x14ac:dyDescent="0.3">
      <c r="A68" s="46">
        <v>63</v>
      </c>
      <c r="B68" s="46"/>
      <c r="D68" s="155" t="s">
        <v>362</v>
      </c>
      <c r="E68" s="195">
        <f>E35+E66</f>
        <v>0</v>
      </c>
    </row>
    <row r="69" spans="1:5" ht="13.5" customHeight="1" thickTop="1" x14ac:dyDescent="0.25">
      <c r="A69" s="46"/>
      <c r="B69" s="46"/>
      <c r="E69" s="170" t="s">
        <v>363</v>
      </c>
    </row>
    <row r="70" spans="1:5" ht="59.25" customHeight="1" x14ac:dyDescent="0.25"/>
    <row r="71" spans="1:5" ht="18.75" x14ac:dyDescent="0.3">
      <c r="A71" s="42" t="s">
        <v>364</v>
      </c>
    </row>
    <row r="72" spans="1:5" x14ac:dyDescent="0.25">
      <c r="A72" s="46"/>
    </row>
    <row r="73" spans="1:5" x14ac:dyDescent="0.25">
      <c r="A73" s="154"/>
    </row>
    <row r="74" spans="1:5" s="172" customFormat="1" ht="15.75" x14ac:dyDescent="0.25">
      <c r="A74" s="171"/>
      <c r="B74" s="239" t="s">
        <v>365</v>
      </c>
      <c r="C74" s="172" t="s">
        <v>366</v>
      </c>
    </row>
    <row r="75" spans="1:5" s="172" customFormat="1" ht="15.75" x14ac:dyDescent="0.25">
      <c r="A75" s="171"/>
      <c r="B75" s="238"/>
      <c r="C75" s="173" t="s">
        <v>367</v>
      </c>
      <c r="D75" s="173"/>
      <c r="E75" s="173"/>
    </row>
    <row r="76" spans="1:5" s="172" customFormat="1" ht="15.75" x14ac:dyDescent="0.25">
      <c r="A76" s="171"/>
      <c r="B76" s="174" t="s">
        <v>368</v>
      </c>
      <c r="C76" s="175" t="s">
        <v>369</v>
      </c>
      <c r="D76" s="175"/>
      <c r="E76" s="175"/>
    </row>
    <row r="77" spans="1:5" s="172" customFormat="1" ht="15.75" x14ac:dyDescent="0.25">
      <c r="A77" s="171"/>
      <c r="B77" s="237" t="s">
        <v>370</v>
      </c>
      <c r="C77" s="172" t="s">
        <v>371</v>
      </c>
    </row>
    <row r="78" spans="1:5" s="172" customFormat="1" ht="15.75" x14ac:dyDescent="0.25">
      <c r="A78" s="171"/>
      <c r="B78" s="238"/>
      <c r="C78" s="173" t="s">
        <v>372</v>
      </c>
      <c r="D78" s="173"/>
      <c r="E78" s="173"/>
    </row>
    <row r="79" spans="1:5" s="172" customFormat="1" ht="15.75" x14ac:dyDescent="0.25">
      <c r="A79" s="171"/>
      <c r="B79" s="174" t="s">
        <v>373</v>
      </c>
      <c r="C79" s="175" t="s">
        <v>374</v>
      </c>
      <c r="D79" s="175"/>
      <c r="E79" s="175"/>
    </row>
    <row r="80" spans="1:5" s="172" customFormat="1" ht="15.75" x14ac:dyDescent="0.25">
      <c r="A80" s="171"/>
      <c r="B80" s="237" t="s">
        <v>375</v>
      </c>
      <c r="C80" s="172" t="s">
        <v>376</v>
      </c>
    </row>
    <row r="81" spans="1:5" s="172" customFormat="1" ht="15.75" x14ac:dyDescent="0.25">
      <c r="A81" s="171"/>
      <c r="B81" s="238"/>
      <c r="C81" s="173" t="s">
        <v>377</v>
      </c>
      <c r="D81" s="173"/>
      <c r="E81" s="173"/>
    </row>
    <row r="82" spans="1:5" s="172" customFormat="1" ht="15.75" x14ac:dyDescent="0.25">
      <c r="A82" s="171"/>
      <c r="B82" s="174" t="s">
        <v>378</v>
      </c>
      <c r="C82" s="175" t="s">
        <v>379</v>
      </c>
      <c r="D82" s="175"/>
      <c r="E82" s="175"/>
    </row>
    <row r="83" spans="1:5" s="172" customFormat="1" ht="15.75" x14ac:dyDescent="0.25">
      <c r="A83" s="171"/>
      <c r="B83" s="237" t="s">
        <v>380</v>
      </c>
      <c r="C83" s="172" t="s">
        <v>381</v>
      </c>
    </row>
    <row r="84" spans="1:5" s="172" customFormat="1" ht="15.75" x14ac:dyDescent="0.25">
      <c r="A84" s="171"/>
      <c r="B84" s="239"/>
      <c r="C84" s="172" t="s">
        <v>382</v>
      </c>
    </row>
    <row r="85" spans="1:5" s="172" customFormat="1" ht="15.75" x14ac:dyDescent="0.25">
      <c r="A85" s="171"/>
      <c r="B85" s="238"/>
      <c r="C85" s="173" t="s">
        <v>383</v>
      </c>
      <c r="D85" s="173"/>
      <c r="E85" s="173"/>
    </row>
    <row r="86" spans="1:5" s="172" customFormat="1" ht="15.75" x14ac:dyDescent="0.25">
      <c r="A86" s="171"/>
      <c r="B86" s="237" t="s">
        <v>384</v>
      </c>
      <c r="C86" s="172" t="s">
        <v>385</v>
      </c>
    </row>
    <row r="87" spans="1:5" s="172" customFormat="1" ht="15.75" x14ac:dyDescent="0.25">
      <c r="A87" s="171"/>
      <c r="B87" s="238"/>
      <c r="C87" s="173" t="s">
        <v>386</v>
      </c>
      <c r="D87" s="173"/>
      <c r="E87" s="173"/>
    </row>
    <row r="88" spans="1:5" s="172" customFormat="1" ht="15.75" x14ac:dyDescent="0.25">
      <c r="A88" s="171"/>
      <c r="B88" s="237" t="s">
        <v>387</v>
      </c>
      <c r="C88" s="172" t="s">
        <v>388</v>
      </c>
    </row>
    <row r="89" spans="1:5" s="172" customFormat="1" ht="15.75" x14ac:dyDescent="0.25">
      <c r="A89" s="171"/>
      <c r="B89" s="238"/>
      <c r="C89" s="173" t="s">
        <v>389</v>
      </c>
      <c r="D89" s="173"/>
      <c r="E89" s="173"/>
    </row>
    <row r="90" spans="1:5" s="172" customFormat="1" ht="15.75" x14ac:dyDescent="0.25">
      <c r="A90" s="171"/>
      <c r="B90" s="237" t="s">
        <v>390</v>
      </c>
      <c r="C90" s="172" t="s">
        <v>391</v>
      </c>
    </row>
    <row r="91" spans="1:5" s="172" customFormat="1" ht="15.75" x14ac:dyDescent="0.25">
      <c r="A91" s="171"/>
      <c r="B91" s="238"/>
      <c r="C91" s="173" t="s">
        <v>392</v>
      </c>
      <c r="D91" s="173"/>
      <c r="E91" s="173"/>
    </row>
    <row r="92" spans="1:5" s="172" customFormat="1" ht="15.75" x14ac:dyDescent="0.25">
      <c r="A92" s="171"/>
      <c r="B92" s="174" t="s">
        <v>393</v>
      </c>
      <c r="C92" s="175" t="s">
        <v>394</v>
      </c>
      <c r="D92" s="175"/>
      <c r="E92" s="175"/>
    </row>
    <row r="93" spans="1:5" s="172" customFormat="1" ht="15.75" x14ac:dyDescent="0.25">
      <c r="A93" s="171"/>
      <c r="B93" s="237" t="s">
        <v>395</v>
      </c>
      <c r="C93" s="172" t="s">
        <v>396</v>
      </c>
    </row>
    <row r="94" spans="1:5" s="172" customFormat="1" ht="15.75" x14ac:dyDescent="0.25">
      <c r="A94" s="171"/>
      <c r="B94" s="238"/>
      <c r="C94" s="173" t="s">
        <v>397</v>
      </c>
      <c r="D94" s="173"/>
      <c r="E94" s="173"/>
    </row>
    <row r="95" spans="1:5" s="172" customFormat="1" ht="15.75" x14ac:dyDescent="0.25">
      <c r="A95" s="171"/>
      <c r="B95" s="237" t="s">
        <v>398</v>
      </c>
      <c r="C95" s="172" t="s">
        <v>399</v>
      </c>
    </row>
    <row r="96" spans="1:5" s="172" customFormat="1" ht="15.75" x14ac:dyDescent="0.25">
      <c r="A96" s="171"/>
      <c r="B96" s="239"/>
      <c r="C96" s="172" t="s">
        <v>400</v>
      </c>
    </row>
    <row r="97" spans="1:5" s="172" customFormat="1" ht="15.75" x14ac:dyDescent="0.25">
      <c r="A97" s="171"/>
      <c r="B97" s="238"/>
      <c r="C97" s="173" t="s">
        <v>401</v>
      </c>
      <c r="D97" s="173"/>
      <c r="E97" s="173"/>
    </row>
    <row r="98" spans="1:5" s="172" customFormat="1" ht="15.75" x14ac:dyDescent="0.25">
      <c r="A98" s="171"/>
      <c r="B98" s="237" t="s">
        <v>402</v>
      </c>
      <c r="C98" s="172" t="s">
        <v>403</v>
      </c>
    </row>
    <row r="99" spans="1:5" s="172" customFormat="1" ht="15.75" x14ac:dyDescent="0.25">
      <c r="A99" s="171"/>
      <c r="B99" s="238"/>
      <c r="C99" s="173" t="s">
        <v>404</v>
      </c>
      <c r="D99" s="173"/>
      <c r="E99" s="173"/>
    </row>
    <row r="100" spans="1:5" s="172" customFormat="1" ht="15.75" x14ac:dyDescent="0.25">
      <c r="A100" s="171"/>
    </row>
  </sheetData>
  <sheetProtection algorithmName="SHA-512" hashValue="/9cWD9naoonfzyGUCprw0JkKVN2t1zy6hwjXozQZWDPl/q4icKGRky+LmxyrmAhKh1mQnsGEliAl8USlsPgMnQ==" saltValue="mQSDPMMFiT4pkiFudQ8ypQ==" spinCount="100000" sheet="1" selectLockedCells="1" pivotTables="0"/>
  <mergeCells count="12">
    <mergeCell ref="B98:B99"/>
    <mergeCell ref="B74:B75"/>
    <mergeCell ref="B77:B78"/>
    <mergeCell ref="B80:B81"/>
    <mergeCell ref="B83:B85"/>
    <mergeCell ref="B86:B87"/>
    <mergeCell ref="B88:B89"/>
    <mergeCell ref="E35:E36"/>
    <mergeCell ref="E66:E67"/>
    <mergeCell ref="B90:B91"/>
    <mergeCell ref="B93:B94"/>
    <mergeCell ref="B95:B97"/>
  </mergeCells>
  <phoneticPr fontId="43" type="noConversion"/>
  <printOptions horizontalCentered="1"/>
  <pageMargins left="0.24545454545454501" right="0.3" top="0.42166666666666702" bottom="0.5" header="0.28749999999999998" footer="0.3"/>
  <pageSetup scale="75" fitToHeight="0" orientation="portrait" r:id="rId1"/>
  <headerFooter differentFirst="1">
    <oddFooter>&amp;L&amp;10Docket No. 24-01005&amp;C&amp;11&amp;P+11 of 14&amp;R&amp;10Revised February 2024</oddFooter>
    <firstFooter>&amp;L&amp;10   Docket No. 24-01005&amp;C&amp;11Page 12 of 14&amp;R&amp;10Revised February 2024</firstFooter>
  </headerFooter>
  <rowBreaks count="1" manualBreakCount="1">
    <brk id="69" max="4" man="1"/>
  </rowBreaks>
  <drawing r:id="rId2"/>
  <tableParts count="1">
    <tablePart r:id="rId3"/>
  </tableParts>
  <extLst>
    <ext xmlns:mx="http://schemas.microsoft.com/office/mac/excel/2008/main" uri="{64002731-A6B0-56B0-2670-7721B7C09600}">
      <mx:PLV Mode="1"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rgb="FF0033CC"/>
    <pageSetUpPr fitToPage="1"/>
  </sheetPr>
  <dimension ref="A2:K30"/>
  <sheetViews>
    <sheetView showGridLines="0" showRuler="0" view="pageLayout" workbookViewId="0">
      <selection activeCell="C9" sqref="C9:E9"/>
    </sheetView>
  </sheetViews>
  <sheetFormatPr defaultColWidth="9" defaultRowHeight="15" x14ac:dyDescent="0.25"/>
  <cols>
    <col min="1" max="1" width="2.125" style="4" customWidth="1"/>
    <col min="2" max="5" width="9" style="4"/>
    <col min="6" max="6" width="10.875" style="4" customWidth="1"/>
    <col min="7" max="8" width="9" style="4"/>
    <col min="9" max="9" width="12" style="4" customWidth="1"/>
    <col min="10" max="10" width="8" style="4" customWidth="1"/>
    <col min="11" max="16384" width="9" style="4"/>
  </cols>
  <sheetData>
    <row r="2" spans="1:11" s="10" customFormat="1" ht="18.75" x14ac:dyDescent="0.3">
      <c r="A2" s="243" t="s">
        <v>405</v>
      </c>
      <c r="B2" s="243"/>
      <c r="C2" s="243"/>
      <c r="D2" s="243"/>
      <c r="E2" s="243"/>
      <c r="F2" s="243"/>
      <c r="G2" s="243"/>
      <c r="H2" s="243"/>
      <c r="I2" s="243"/>
      <c r="J2" s="243"/>
      <c r="K2" s="9"/>
    </row>
    <row r="3" spans="1:11" s="10" customFormat="1" ht="18.75" x14ac:dyDescent="0.3">
      <c r="A3" s="243" t="s">
        <v>406</v>
      </c>
      <c r="B3" s="243"/>
      <c r="C3" s="243"/>
      <c r="D3" s="243"/>
      <c r="E3" s="243"/>
      <c r="F3" s="243"/>
      <c r="G3" s="243"/>
      <c r="H3" s="243"/>
      <c r="I3" s="243"/>
      <c r="J3" s="243"/>
      <c r="K3" s="11"/>
    </row>
    <row r="4" spans="1:11" s="10" customFormat="1" ht="18.75" x14ac:dyDescent="0.3">
      <c r="A4" s="244" t="s">
        <v>428</v>
      </c>
      <c r="B4" s="244"/>
      <c r="C4" s="244"/>
      <c r="D4" s="244"/>
      <c r="E4" s="244"/>
      <c r="F4" s="244"/>
      <c r="G4" s="244"/>
      <c r="H4" s="244"/>
      <c r="I4" s="244"/>
      <c r="J4" s="244"/>
      <c r="K4" s="12"/>
    </row>
    <row r="5" spans="1:11" x14ac:dyDescent="0.25">
      <c r="C5" s="3"/>
    </row>
    <row r="6" spans="1:11" ht="15.75" customHeight="1" x14ac:dyDescent="0.3">
      <c r="A6" s="243" t="s">
        <v>407</v>
      </c>
      <c r="B6" s="243"/>
      <c r="C6" s="243"/>
      <c r="D6" s="243"/>
      <c r="E6" s="243"/>
      <c r="F6" s="243"/>
      <c r="G6" s="243"/>
      <c r="H6" s="243"/>
      <c r="I6" s="243"/>
      <c r="J6" s="243"/>
      <c r="K6" s="11"/>
    </row>
    <row r="7" spans="1:11" x14ac:dyDescent="0.25">
      <c r="E7" s="13"/>
    </row>
    <row r="9" spans="1:11" x14ac:dyDescent="0.25">
      <c r="B9" s="7" t="s">
        <v>408</v>
      </c>
      <c r="C9" s="242"/>
      <c r="D9" s="242"/>
      <c r="E9" s="242"/>
      <c r="F9" s="4" t="s">
        <v>409</v>
      </c>
      <c r="G9" s="242"/>
      <c r="H9" s="242"/>
      <c r="I9" s="242"/>
      <c r="J9" s="242"/>
    </row>
    <row r="10" spans="1:11" s="176" customFormat="1" ht="12.75" x14ac:dyDescent="0.2">
      <c r="C10" s="177" t="s">
        <v>410</v>
      </c>
      <c r="D10" s="177"/>
      <c r="E10" s="177"/>
      <c r="H10" s="178" t="s">
        <v>411</v>
      </c>
      <c r="I10" s="177"/>
      <c r="J10" s="177"/>
    </row>
    <row r="11" spans="1:11" ht="15.75" x14ac:dyDescent="0.25">
      <c r="B11" s="41" t="s">
        <v>412</v>
      </c>
      <c r="C11" s="41"/>
      <c r="D11" s="41"/>
      <c r="E11" s="41"/>
      <c r="F11" s="41"/>
      <c r="G11" s="41"/>
      <c r="H11" s="41"/>
      <c r="I11" s="41"/>
      <c r="J11" s="41"/>
    </row>
    <row r="12" spans="1:11" ht="15.75" x14ac:dyDescent="0.25">
      <c r="B12" s="41" t="s">
        <v>413</v>
      </c>
      <c r="C12" s="41"/>
      <c r="D12" s="41"/>
      <c r="E12" s="41"/>
      <c r="F12" s="41"/>
      <c r="G12" s="41"/>
      <c r="H12" s="41"/>
      <c r="I12" s="41"/>
      <c r="J12" s="41"/>
    </row>
    <row r="13" spans="1:11" ht="15.75" x14ac:dyDescent="0.25">
      <c r="B13" s="41" t="s">
        <v>414</v>
      </c>
      <c r="C13" s="41"/>
      <c r="D13" s="41"/>
      <c r="E13" s="41"/>
      <c r="F13" s="41"/>
      <c r="G13" s="41"/>
      <c r="H13" s="41"/>
      <c r="I13" s="41"/>
      <c r="J13" s="41"/>
    </row>
    <row r="14" spans="1:11" ht="15.75" x14ac:dyDescent="0.25">
      <c r="B14" s="41" t="s">
        <v>415</v>
      </c>
      <c r="C14" s="41"/>
      <c r="D14" s="41"/>
      <c r="E14" s="41"/>
      <c r="F14" s="41"/>
      <c r="G14" s="41"/>
      <c r="H14" s="41"/>
      <c r="I14" s="41"/>
      <c r="J14" s="41"/>
    </row>
    <row r="15" spans="1:11" ht="15.75" x14ac:dyDescent="0.25">
      <c r="B15" s="135" t="s">
        <v>425</v>
      </c>
      <c r="C15" s="41"/>
      <c r="D15" s="41"/>
      <c r="E15" s="41"/>
      <c r="F15" s="41"/>
      <c r="G15" s="41"/>
      <c r="H15" s="41"/>
      <c r="I15" s="41"/>
      <c r="J15" s="41"/>
    </row>
    <row r="16" spans="1:11" ht="15.75" x14ac:dyDescent="0.25">
      <c r="B16" s="41" t="s">
        <v>416</v>
      </c>
      <c r="C16" s="41"/>
      <c r="D16" s="41"/>
      <c r="E16" s="41"/>
      <c r="F16" s="41"/>
      <c r="G16" s="41"/>
      <c r="H16" s="41"/>
      <c r="I16" s="41"/>
      <c r="J16" s="41"/>
    </row>
    <row r="17" spans="2:10" ht="15.75" x14ac:dyDescent="0.25">
      <c r="B17" s="41" t="s">
        <v>417</v>
      </c>
      <c r="C17" s="41"/>
      <c r="D17" s="41"/>
      <c r="E17" s="41"/>
      <c r="F17" s="41"/>
      <c r="G17" s="41"/>
      <c r="H17" s="41"/>
      <c r="I17" s="41"/>
      <c r="J17" s="41"/>
    </row>
    <row r="18" spans="2:10" ht="15.75" x14ac:dyDescent="0.25">
      <c r="B18" s="41" t="s">
        <v>418</v>
      </c>
      <c r="C18" s="41"/>
      <c r="D18" s="41"/>
      <c r="E18" s="41"/>
      <c r="F18" s="41"/>
      <c r="G18" s="41"/>
      <c r="H18" s="41"/>
      <c r="I18" s="41"/>
      <c r="J18" s="41"/>
    </row>
    <row r="19" spans="2:10" ht="15.75" x14ac:dyDescent="0.25">
      <c r="B19" s="41"/>
      <c r="C19" s="41"/>
      <c r="D19" s="41"/>
      <c r="E19" s="41"/>
      <c r="F19" s="41"/>
      <c r="G19" s="41"/>
      <c r="H19" s="41"/>
      <c r="I19" s="41"/>
      <c r="J19" s="41"/>
    </row>
    <row r="23" spans="2:10" x14ac:dyDescent="0.25">
      <c r="E23" s="7" t="s">
        <v>419</v>
      </c>
      <c r="F23" s="240"/>
      <c r="G23" s="240"/>
      <c r="H23" s="240"/>
      <c r="I23" s="240"/>
    </row>
    <row r="24" spans="2:10" x14ac:dyDescent="0.25">
      <c r="F24" s="7"/>
      <c r="G24" s="7"/>
      <c r="H24" s="7"/>
      <c r="I24" s="7"/>
    </row>
    <row r="25" spans="2:10" x14ac:dyDescent="0.25">
      <c r="E25" s="7" t="s">
        <v>420</v>
      </c>
      <c r="F25" s="240"/>
      <c r="G25" s="240"/>
      <c r="H25" s="240"/>
      <c r="I25" s="240"/>
    </row>
    <row r="26" spans="2:10" x14ac:dyDescent="0.25">
      <c r="F26" s="7"/>
      <c r="G26" s="7"/>
      <c r="H26" s="7"/>
      <c r="I26" s="7"/>
    </row>
    <row r="27" spans="2:10" x14ac:dyDescent="0.25">
      <c r="E27" s="7" t="s">
        <v>421</v>
      </c>
      <c r="F27" s="241"/>
      <c r="G27" s="241"/>
      <c r="H27" s="241"/>
      <c r="I27" s="241"/>
    </row>
    <row r="28" spans="2:10" x14ac:dyDescent="0.25">
      <c r="F28" s="7"/>
      <c r="G28" s="7"/>
      <c r="H28" s="7"/>
      <c r="I28" s="7"/>
    </row>
    <row r="29" spans="2:10" x14ac:dyDescent="0.25">
      <c r="E29" s="7" t="s">
        <v>422</v>
      </c>
      <c r="F29" s="240"/>
      <c r="G29" s="240"/>
      <c r="H29" s="240"/>
      <c r="I29" s="240"/>
    </row>
    <row r="30" spans="2:10" x14ac:dyDescent="0.25">
      <c r="F30" s="7"/>
      <c r="G30" s="7"/>
      <c r="H30" s="7"/>
      <c r="I30" s="7"/>
      <c r="J30" s="7"/>
    </row>
  </sheetData>
  <sheetProtection algorithmName="SHA-512" hashValue="jIlSLHZoR96/nUSJEiRc/1xAYAkt4qiT/wRvOtrgvCZWtxJGHDfmoDkZbpn9/s5V6IF8Ps47eWY/SZXz+bDuKA==" saltValue="NLCQi7RuD/NKcFhDPPJN1Q==" spinCount="100000" sheet="1" selectLockedCells="1" pivotTables="0"/>
  <customSheetViews>
    <customSheetView guid="{5F6D8428-60EF-48C5-ADDC-BCD7FF61CA69}" scale="90" showPageBreaks="1" printArea="1" view="pageBreakPreview" topLeftCell="A10">
      <selection activeCell="A4" sqref="A4:I4"/>
      <pageMargins left="0" right="0" top="0" bottom="0" header="0" footer="0"/>
      <pageSetup orientation="portrait"/>
      <headerFooter scaleWithDoc="0">
        <oddFooter>&amp;LRevised 1/2014</oddFooter>
      </headerFooter>
    </customSheetView>
    <customSheetView guid="{E5A06249-98C3-4E85-8B71-5DCE560C1BD5}" scale="90" showPageBreaks="1" printArea="1" view="pageBreakPreview" topLeftCell="A10">
      <selection activeCell="A4" sqref="A4:I4"/>
      <pageMargins left="0" right="0" top="0" bottom="0" header="0" footer="0"/>
      <pageSetup orientation="portrait"/>
      <headerFooter scaleWithDoc="0">
        <oddFooter>&amp;LRevised 1/2014</oddFooter>
      </headerFooter>
    </customSheetView>
    <customSheetView guid="{F55E0429-B766-4435-8789-251BFCE0C338}" scale="90" showPageBreaks="1" printArea="1" view="pageBreakPreview" topLeftCell="A10">
      <selection activeCell="H143" sqref="G143:H144"/>
      <pageMargins left="0" right="0" top="0" bottom="0" header="0" footer="0"/>
      <pageSetup scale="87" orientation="portrait"/>
      <headerFooter>
        <oddFooter>&amp;LRevised 1/2015&amp;CDocket No. 15-01005</oddFooter>
      </headerFooter>
    </customSheetView>
    <customSheetView guid="{560A5679-D9C5-409C-A7EB-33C3B5CAD66D}" scale="90" showPageBreaks="1" printArea="1" view="pageBreakPreview">
      <selection activeCell="A6" sqref="A6:J6"/>
      <pageMargins left="0" right="0" top="0" bottom="0" header="0" footer="0"/>
      <pageSetup orientation="portrait"/>
      <headerFooter>
        <oddFooter>&amp;CDocket No. 16-01005&amp;RRevised Jan 2016</oddFooter>
      </headerFooter>
    </customSheetView>
  </customSheetViews>
  <mergeCells count="10">
    <mergeCell ref="A2:J2"/>
    <mergeCell ref="A3:J3"/>
    <mergeCell ref="A4:J4"/>
    <mergeCell ref="A6:J6"/>
    <mergeCell ref="C9:E9"/>
    <mergeCell ref="F23:I23"/>
    <mergeCell ref="F25:I25"/>
    <mergeCell ref="F29:I29"/>
    <mergeCell ref="F27:I27"/>
    <mergeCell ref="G9:J9"/>
  </mergeCells>
  <phoneticPr fontId="43" type="noConversion"/>
  <printOptions horizontalCentered="1"/>
  <pageMargins left="0.24545454545454501" right="0.3" top="0.42166666666666702" bottom="0.5" header="0.28749999999999998" footer="0.3"/>
  <pageSetup fitToHeight="0" orientation="portrait" r:id="rId1"/>
  <headerFooter differentFirst="1">
    <oddFooter>&amp;L&amp;10Docket No. 21-01005&amp;C&amp;11&amp;P+13 of 14&amp;R&amp;10Revised October 19, 2020</oddFooter>
    <firstFooter>&amp;L&amp;10   Docket No. 24-01005&amp;C&amp;11Page 14 of 14&amp;R&amp;10Revised February 2024</firstFooter>
  </headerFooter>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8:I41"/>
  <sheetViews>
    <sheetView showGridLines="0" showRuler="0" view="pageLayout" zoomScale="90" zoomScaleNormal="100" zoomScaleSheetLayoutView="100" zoomScalePageLayoutView="90" workbookViewId="0">
      <selection activeCell="B23" sqref="B23:H23"/>
    </sheetView>
  </sheetViews>
  <sheetFormatPr defaultColWidth="9" defaultRowHeight="15" x14ac:dyDescent="0.25"/>
  <cols>
    <col min="1" max="1" width="10.625" style="4" customWidth="1"/>
    <col min="2" max="2" width="11.625" style="4" customWidth="1"/>
    <col min="3" max="5" width="9" style="4"/>
    <col min="6" max="6" width="9" style="4" customWidth="1"/>
    <col min="7" max="7" width="4.875" style="4" customWidth="1"/>
    <col min="8" max="8" width="11.875" style="4" customWidth="1"/>
    <col min="9" max="16384" width="9" style="4"/>
  </cols>
  <sheetData>
    <row r="18" spans="2:8" ht="18.75" x14ac:dyDescent="0.3">
      <c r="B18" s="10"/>
      <c r="C18" s="10"/>
      <c r="D18" s="10"/>
      <c r="E18" s="10"/>
      <c r="F18" s="10"/>
      <c r="G18" s="10"/>
    </row>
    <row r="19" spans="2:8" ht="18.75" x14ac:dyDescent="0.3">
      <c r="B19" s="10"/>
      <c r="C19" s="10"/>
      <c r="D19" s="10"/>
      <c r="E19" s="10"/>
      <c r="F19" s="10"/>
      <c r="G19" s="10"/>
    </row>
    <row r="20" spans="2:8" ht="18.75" x14ac:dyDescent="0.3">
      <c r="B20" s="10"/>
      <c r="C20" s="5" t="s">
        <v>42</v>
      </c>
      <c r="D20" s="5"/>
      <c r="E20" s="5"/>
      <c r="F20" s="5"/>
      <c r="G20" s="5"/>
    </row>
    <row r="21" spans="2:8" ht="18.75" x14ac:dyDescent="0.3">
      <c r="B21" s="10"/>
      <c r="C21" s="5" t="s">
        <v>43</v>
      </c>
      <c r="D21" s="5"/>
      <c r="E21" s="5"/>
      <c r="F21" s="5"/>
      <c r="G21" s="5"/>
    </row>
    <row r="22" spans="2:8" ht="18.75" x14ac:dyDescent="0.3">
      <c r="B22" s="10"/>
      <c r="C22" s="5"/>
      <c r="D22" s="5"/>
      <c r="E22" s="5"/>
      <c r="F22" s="5"/>
      <c r="G22" s="5"/>
    </row>
    <row r="23" spans="2:8" ht="38.25" customHeight="1" x14ac:dyDescent="0.25">
      <c r="B23" s="215"/>
      <c r="C23" s="215"/>
      <c r="D23" s="215"/>
      <c r="E23" s="215"/>
      <c r="F23" s="215"/>
      <c r="G23" s="215"/>
      <c r="H23" s="215"/>
    </row>
    <row r="24" spans="2:8" ht="18.75" x14ac:dyDescent="0.3">
      <c r="B24" s="10"/>
      <c r="C24" s="10"/>
      <c r="D24" s="10"/>
      <c r="E24" s="10"/>
      <c r="F24" s="10"/>
      <c r="G24" s="10"/>
    </row>
    <row r="25" spans="2:8" ht="18.75" x14ac:dyDescent="0.3">
      <c r="B25" s="10"/>
      <c r="C25" s="5" t="s">
        <v>44</v>
      </c>
      <c r="D25" s="5"/>
      <c r="E25" s="5"/>
      <c r="F25" s="5"/>
      <c r="G25" s="2"/>
    </row>
    <row r="26" spans="2:8" ht="18.75" x14ac:dyDescent="0.3">
      <c r="B26" s="10"/>
      <c r="C26" s="5"/>
      <c r="D26" s="5"/>
      <c r="E26" s="5"/>
      <c r="F26" s="5"/>
      <c r="G26" s="2"/>
    </row>
    <row r="27" spans="2:8" ht="18.75" x14ac:dyDescent="0.3">
      <c r="B27" s="10"/>
      <c r="C27" s="5" t="s">
        <v>45</v>
      </c>
      <c r="D27" s="5"/>
      <c r="E27" s="5"/>
      <c r="F27" s="5"/>
      <c r="G27" s="2"/>
    </row>
    <row r="28" spans="2:8" ht="18.75" x14ac:dyDescent="0.3">
      <c r="B28" s="10"/>
      <c r="C28" s="5"/>
      <c r="D28" s="5"/>
      <c r="E28" s="5"/>
      <c r="F28" s="5"/>
      <c r="G28" s="2"/>
    </row>
    <row r="29" spans="2:8" ht="18.75" x14ac:dyDescent="0.3">
      <c r="B29" s="10"/>
      <c r="C29" s="5" t="s">
        <v>426</v>
      </c>
      <c r="D29" s="5"/>
      <c r="E29" s="5"/>
      <c r="F29" s="5"/>
      <c r="G29" s="2"/>
      <c r="H29" s="6"/>
    </row>
    <row r="30" spans="2:8" ht="18.75" x14ac:dyDescent="0.3">
      <c r="B30" s="10"/>
      <c r="C30" s="5"/>
      <c r="D30" s="5"/>
      <c r="E30" s="5"/>
      <c r="F30" s="5"/>
      <c r="G30" s="5"/>
    </row>
    <row r="31" spans="2:8" ht="18.75" x14ac:dyDescent="0.3">
      <c r="B31" s="10"/>
      <c r="C31" s="120" t="s">
        <v>46</v>
      </c>
      <c r="E31" s="217"/>
      <c r="F31" s="217"/>
      <c r="G31" s="217"/>
    </row>
    <row r="32" spans="2:8" ht="18.75" x14ac:dyDescent="0.3">
      <c r="B32" s="10"/>
      <c r="C32" s="120" t="s">
        <v>47</v>
      </c>
      <c r="E32" s="219"/>
      <c r="F32" s="219"/>
      <c r="G32" s="219"/>
    </row>
    <row r="33" spans="1:9" ht="18.75" x14ac:dyDescent="0.3">
      <c r="B33" s="10"/>
    </row>
    <row r="34" spans="1:9" ht="18.75" x14ac:dyDescent="0.3">
      <c r="B34" s="10"/>
      <c r="C34" s="216" t="s">
        <v>427</v>
      </c>
      <c r="D34" s="216"/>
      <c r="E34" s="216"/>
      <c r="F34" s="216"/>
      <c r="G34" s="216"/>
    </row>
    <row r="35" spans="1:9" ht="18.75" x14ac:dyDescent="0.3">
      <c r="E35" s="10"/>
      <c r="F35" s="10"/>
      <c r="G35" s="10"/>
      <c r="H35" s="10"/>
    </row>
    <row r="36" spans="1:9" ht="18.75" x14ac:dyDescent="0.3">
      <c r="E36" s="119" t="s">
        <v>48</v>
      </c>
      <c r="F36" s="10"/>
      <c r="G36" s="10"/>
      <c r="H36" s="10"/>
    </row>
    <row r="37" spans="1:9" ht="18.75" x14ac:dyDescent="0.3">
      <c r="D37" s="10" t="s">
        <v>49</v>
      </c>
      <c r="E37" s="10"/>
      <c r="F37" s="10"/>
      <c r="G37" s="157"/>
      <c r="H37" s="121"/>
    </row>
    <row r="38" spans="1:9" ht="18.75" x14ac:dyDescent="0.3">
      <c r="D38" s="10" t="s">
        <v>50</v>
      </c>
      <c r="E38" s="10"/>
      <c r="F38" s="10"/>
      <c r="G38" s="157"/>
      <c r="H38" s="121"/>
    </row>
    <row r="39" spans="1:9" ht="18" customHeight="1" x14ac:dyDescent="0.25">
      <c r="A39" s="218" t="s">
        <v>51</v>
      </c>
      <c r="B39" s="218"/>
      <c r="C39" s="218"/>
      <c r="D39" s="218"/>
      <c r="E39" s="218"/>
      <c r="F39" s="218"/>
      <c r="G39" s="218"/>
      <c r="H39" s="218"/>
      <c r="I39" s="218"/>
    </row>
    <row r="40" spans="1:9" ht="18.75" customHeight="1" x14ac:dyDescent="0.25">
      <c r="A40" s="156"/>
      <c r="B40" s="156"/>
      <c r="C40" s="156"/>
      <c r="D40" s="156"/>
      <c r="E40" s="156"/>
      <c r="F40" s="156"/>
      <c r="G40" s="156"/>
      <c r="H40" s="156"/>
      <c r="I40" s="156"/>
    </row>
    <row r="41" spans="1:9" ht="18.75" x14ac:dyDescent="0.3">
      <c r="E41" s="10"/>
      <c r="F41" s="10"/>
      <c r="G41" s="120"/>
      <c r="H41" s="10"/>
    </row>
  </sheetData>
  <sheetProtection algorithmName="SHA-512" hashValue="sMMk4pyXLk3xUiEeT/LpOG4FuuQaAeroQnJmWAcdyuQ0G40Fagx258DACw+n95NMCYwDCbbP9s4GcEDzZTXSWQ==" saltValue="Biu1OZVcrjWDRDaywLf3EA==" spinCount="100000" sheet="1" selectLockedCells="1" pivotTables="0"/>
  <customSheetViews>
    <customSheetView guid="{5F6D8428-60EF-48C5-ADDC-BCD7FF61CA69}" scale="90" showPageBreaks="1" fitToPage="1" printArea="1" view="pageBreakPreview">
      <selection activeCell="D35" sqref="D35"/>
      <pageMargins left="0" right="0" top="0" bottom="0" header="0" footer="0"/>
      <pageSetup orientation="portrait"/>
    </customSheetView>
    <customSheetView guid="{E5A06249-98C3-4E85-8B71-5DCE560C1BD5}" scale="90" showPageBreaks="1" fitToPage="1" printArea="1" view="pageBreakPreview">
      <selection activeCell="D35" sqref="D35"/>
      <pageMargins left="0" right="0" top="0" bottom="0" header="0" footer="0"/>
      <pageSetup orientation="portrait"/>
    </customSheetView>
    <customSheetView guid="{F55E0429-B766-4435-8789-251BFCE0C338}" scale="90" showPageBreaks="1" fitToPage="1" printArea="1" view="pageBreakPreview" topLeftCell="A7">
      <selection activeCell="F40" sqref="F40:G44"/>
      <pageMargins left="0" right="0" top="0" bottom="0" header="0" footer="0"/>
      <pageSetup orientation="portrait"/>
    </customSheetView>
    <customSheetView guid="{560A5679-D9C5-409C-A7EB-33C3B5CAD66D}" showPageBreaks="1" fitToPage="1" printArea="1" view="pageLayout">
      <selection activeCell="C25" sqref="C25"/>
      <pageMargins left="0" right="0" top="0" bottom="0" header="0" footer="0"/>
      <pageSetup orientation="portrait"/>
    </customSheetView>
  </customSheetViews>
  <mergeCells count="5">
    <mergeCell ref="B23:H23"/>
    <mergeCell ref="C34:G34"/>
    <mergeCell ref="E31:G31"/>
    <mergeCell ref="A39:I39"/>
    <mergeCell ref="E32:G32"/>
  </mergeCells>
  <phoneticPr fontId="43" type="noConversion"/>
  <printOptions horizontalCentered="1"/>
  <pageMargins left="0.25" right="0.3" top="0.42" bottom="0.5" header="0.28999999999999998" footer="0.3"/>
  <pageSetup fitToHeight="0" orientation="portrait" r:id="rId1"/>
  <headerFooter differentFirst="1">
    <oddFooter>&amp;L&amp;10&amp;K000000Docket No. 21-01005&amp;C&amp;11&amp;K000000&amp;P of 14&amp;R&amp;10&amp;K000000Revised October 19, 2020</oddFooter>
    <firstFooter>&amp;L&amp;10   Docket No. 24-01005&amp;C&amp;11Page 1 of 14&amp;R&amp;10Revised February 2024</first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defaultSize="0" autoFill="0" autoLine="0" autoPict="0">
                <anchor moveWithCells="1">
                  <from>
                    <xdr:col>6</xdr:col>
                    <xdr:colOff>104775</xdr:colOff>
                    <xdr:row>36</xdr:row>
                    <xdr:rowOff>28575</xdr:rowOff>
                  </from>
                  <to>
                    <xdr:col>6</xdr:col>
                    <xdr:colOff>304800</xdr:colOff>
                    <xdr:row>37</xdr:row>
                    <xdr:rowOff>9525</xdr:rowOff>
                  </to>
                </anchor>
              </controlPr>
            </control>
          </mc:Choice>
        </mc:AlternateContent>
        <mc:AlternateContent xmlns:mc="http://schemas.openxmlformats.org/markup-compatibility/2006">
          <mc:Choice Requires="x14">
            <control shapeId="1027" r:id="rId5" name="Option Button 3">
              <controlPr defaultSize="0" autoFill="0" autoLine="0" autoPict="0">
                <anchor moveWithCells="1">
                  <from>
                    <xdr:col>6</xdr:col>
                    <xdr:colOff>104775</xdr:colOff>
                    <xdr:row>37</xdr:row>
                    <xdr:rowOff>28575</xdr:rowOff>
                  </from>
                  <to>
                    <xdr:col>6</xdr:col>
                    <xdr:colOff>304800</xdr:colOff>
                    <xdr:row>38</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L81"/>
  <sheetViews>
    <sheetView showGridLines="0" showRuler="0" view="pageLayout" workbookViewId="0">
      <selection activeCell="C7" sqref="C7:H7"/>
    </sheetView>
  </sheetViews>
  <sheetFormatPr defaultColWidth="9" defaultRowHeight="15" x14ac:dyDescent="0.25"/>
  <cols>
    <col min="1" max="1" width="2.625" style="4" customWidth="1"/>
    <col min="2" max="2" width="2.625" style="7" bestFit="1" customWidth="1"/>
    <col min="3" max="6" width="9" style="4"/>
    <col min="7" max="7" width="11.5" style="4" customWidth="1"/>
    <col min="8" max="8" width="10.625" style="4" customWidth="1"/>
    <col min="9" max="10" width="9" style="4"/>
    <col min="11" max="11" width="4" style="4" customWidth="1"/>
    <col min="12" max="12" width="2.625" style="4" customWidth="1"/>
    <col min="13" max="16384" width="9" style="4"/>
  </cols>
  <sheetData>
    <row r="1" spans="1:12" x14ac:dyDescent="0.25">
      <c r="A1" s="4" t="s">
        <v>52</v>
      </c>
      <c r="D1" s="53">
        <f>'Cover Sheet'!B23</f>
        <v>0</v>
      </c>
      <c r="E1" s="15"/>
      <c r="J1" s="7"/>
    </row>
    <row r="2" spans="1:12" x14ac:dyDescent="0.25">
      <c r="A2" s="4" t="s">
        <v>46</v>
      </c>
      <c r="D2" s="183">
        <f>+'Cover Sheet'!E31</f>
        <v>0</v>
      </c>
      <c r="E2" s="183"/>
      <c r="F2" s="99"/>
      <c r="G2" s="99"/>
    </row>
    <row r="3" spans="1:12" ht="11.25" customHeight="1" x14ac:dyDescent="0.25"/>
    <row r="4" spans="1:12" ht="18.75" x14ac:dyDescent="0.25">
      <c r="A4" s="158" t="s">
        <v>53</v>
      </c>
      <c r="B4" s="100"/>
      <c r="C4" s="100"/>
      <c r="D4" s="100"/>
      <c r="E4" s="100"/>
      <c r="F4" s="100"/>
      <c r="G4" s="100"/>
      <c r="H4" s="100"/>
      <c r="I4" s="100"/>
      <c r="J4" s="100"/>
      <c r="L4" s="101"/>
    </row>
    <row r="5" spans="1:12" ht="11.25" customHeight="1" x14ac:dyDescent="0.25"/>
    <row r="6" spans="1:12" x14ac:dyDescent="0.25">
      <c r="B6" s="7" t="s">
        <v>54</v>
      </c>
      <c r="C6" s="4" t="s">
        <v>55</v>
      </c>
    </row>
    <row r="7" spans="1:12" x14ac:dyDescent="0.25">
      <c r="C7" s="223"/>
      <c r="D7" s="223"/>
      <c r="E7" s="223"/>
      <c r="F7" s="223"/>
      <c r="G7" s="223"/>
      <c r="H7" s="223"/>
    </row>
    <row r="9" spans="1:12" x14ac:dyDescent="0.25">
      <c r="B9" s="7" t="s">
        <v>56</v>
      </c>
      <c r="C9" s="4" t="s">
        <v>57</v>
      </c>
    </row>
    <row r="10" spans="1:12" x14ac:dyDescent="0.25">
      <c r="C10" s="225"/>
      <c r="D10" s="225"/>
      <c r="E10" s="225"/>
    </row>
    <row r="12" spans="1:12" x14ac:dyDescent="0.25">
      <c r="B12" s="7" t="s">
        <v>58</v>
      </c>
      <c r="C12" s="4" t="s">
        <v>59</v>
      </c>
    </row>
    <row r="13" spans="1:12" x14ac:dyDescent="0.25">
      <c r="C13" s="4" t="s">
        <v>60</v>
      </c>
    </row>
    <row r="14" spans="1:12" x14ac:dyDescent="0.25">
      <c r="C14" s="223"/>
      <c r="D14" s="223"/>
      <c r="E14" s="223"/>
      <c r="F14" s="223"/>
      <c r="G14" s="223"/>
      <c r="H14" s="223"/>
      <c r="I14" s="223"/>
      <c r="J14" s="223"/>
    </row>
    <row r="16" spans="1:12" x14ac:dyDescent="0.25">
      <c r="B16" s="7" t="s">
        <v>61</v>
      </c>
      <c r="C16" s="4" t="s">
        <v>62</v>
      </c>
    </row>
    <row r="17" spans="2:10" x14ac:dyDescent="0.25">
      <c r="C17" s="4" t="s">
        <v>63</v>
      </c>
    </row>
    <row r="18" spans="2:10" x14ac:dyDescent="0.25">
      <c r="C18" s="226"/>
      <c r="D18" s="226"/>
      <c r="E18" s="226"/>
      <c r="F18" s="226"/>
      <c r="G18" s="226"/>
      <c r="H18" s="226"/>
      <c r="I18" s="226"/>
      <c r="J18" s="226"/>
    </row>
    <row r="19" spans="2:10" ht="15" customHeight="1" x14ac:dyDescent="0.25">
      <c r="C19" s="226"/>
      <c r="D19" s="226"/>
      <c r="E19" s="226"/>
      <c r="F19" s="226"/>
      <c r="G19" s="226"/>
      <c r="H19" s="226"/>
      <c r="I19" s="226"/>
      <c r="J19" s="226"/>
    </row>
    <row r="20" spans="2:10" ht="15" customHeight="1" x14ac:dyDescent="0.25">
      <c r="C20" s="222"/>
      <c r="D20" s="222"/>
      <c r="E20" s="222"/>
      <c r="F20" s="222"/>
      <c r="G20" s="222"/>
      <c r="H20" s="222"/>
      <c r="I20" s="222"/>
      <c r="J20" s="222"/>
    </row>
    <row r="22" spans="2:10" x14ac:dyDescent="0.25">
      <c r="B22" s="7" t="s">
        <v>64</v>
      </c>
      <c r="C22" s="4" t="s">
        <v>65</v>
      </c>
    </row>
    <row r="23" spans="2:10" x14ac:dyDescent="0.25">
      <c r="C23" s="4" t="s">
        <v>66</v>
      </c>
    </row>
    <row r="24" spans="2:10" x14ac:dyDescent="0.25">
      <c r="C24" s="226"/>
      <c r="D24" s="226"/>
      <c r="E24" s="226"/>
      <c r="F24" s="226"/>
      <c r="G24" s="226"/>
      <c r="H24" s="226"/>
      <c r="I24" s="226"/>
      <c r="J24" s="226"/>
    </row>
    <row r="25" spans="2:10" x14ac:dyDescent="0.25">
      <c r="C25" s="222"/>
      <c r="D25" s="222"/>
      <c r="E25" s="222"/>
      <c r="F25" s="222"/>
      <c r="G25" s="222"/>
      <c r="H25" s="222"/>
      <c r="I25" s="222"/>
      <c r="J25" s="222"/>
    </row>
    <row r="27" spans="2:10" x14ac:dyDescent="0.25">
      <c r="B27" s="7" t="s">
        <v>67</v>
      </c>
      <c r="C27" s="4" t="s">
        <v>68</v>
      </c>
    </row>
    <row r="28" spans="2:10" x14ac:dyDescent="0.25">
      <c r="C28" s="4" t="s">
        <v>69</v>
      </c>
    </row>
    <row r="29" spans="2:10" x14ac:dyDescent="0.25">
      <c r="C29" s="224"/>
      <c r="D29" s="224"/>
      <c r="E29" s="102"/>
      <c r="F29" s="102"/>
    </row>
    <row r="30" spans="2:10" x14ac:dyDescent="0.25">
      <c r="C30" s="4" t="s">
        <v>70</v>
      </c>
    </row>
    <row r="31" spans="2:10" x14ac:dyDescent="0.25">
      <c r="C31" s="225"/>
      <c r="D31" s="225"/>
      <c r="E31" s="225"/>
      <c r="F31" s="225"/>
      <c r="G31" s="225"/>
      <c r="H31" s="225"/>
      <c r="I31" s="225"/>
    </row>
    <row r="32" spans="2:10" x14ac:dyDescent="0.25">
      <c r="C32" s="4" t="s">
        <v>71</v>
      </c>
    </row>
    <row r="33" spans="1:11" x14ac:dyDescent="0.25">
      <c r="C33" s="225"/>
      <c r="D33" s="225"/>
      <c r="E33" s="225"/>
      <c r="F33" s="225"/>
      <c r="G33" s="225"/>
      <c r="H33" s="225"/>
      <c r="I33" s="225"/>
    </row>
    <row r="35" spans="1:11" x14ac:dyDescent="0.25">
      <c r="B35" s="7" t="s">
        <v>72</v>
      </c>
      <c r="C35" s="4" t="s">
        <v>73</v>
      </c>
    </row>
    <row r="36" spans="1:11" s="199" customFormat="1" ht="15.75" customHeight="1" x14ac:dyDescent="0.25">
      <c r="A36" s="200"/>
      <c r="C36" s="220" t="s">
        <v>74</v>
      </c>
      <c r="D36" s="220"/>
      <c r="E36" s="201"/>
      <c r="F36" s="223"/>
      <c r="G36" s="223"/>
      <c r="H36" s="223"/>
      <c r="I36" s="223"/>
      <c r="J36" s="223"/>
      <c r="K36" s="201"/>
    </row>
    <row r="37" spans="1:11" s="199" customFormat="1" ht="15.75" customHeight="1" x14ac:dyDescent="0.25">
      <c r="A37" s="200"/>
      <c r="C37" s="220" t="s">
        <v>75</v>
      </c>
      <c r="D37" s="220"/>
      <c r="E37" s="201"/>
      <c r="F37" s="223"/>
      <c r="G37" s="223"/>
      <c r="H37" s="223"/>
      <c r="I37" s="223"/>
      <c r="J37" s="223"/>
      <c r="K37" s="203"/>
    </row>
    <row r="38" spans="1:11" s="199" customFormat="1" ht="15.75" customHeight="1" x14ac:dyDescent="0.25">
      <c r="A38" s="200"/>
      <c r="C38" s="220" t="s">
        <v>76</v>
      </c>
      <c r="D38" s="220"/>
      <c r="E38" s="201"/>
      <c r="F38" s="223"/>
      <c r="G38" s="223"/>
      <c r="H38" s="223"/>
      <c r="I38" s="223"/>
      <c r="J38" s="223"/>
      <c r="K38" s="203"/>
    </row>
    <row r="39" spans="1:11" s="199" customFormat="1" ht="15.75" customHeight="1" x14ac:dyDescent="0.25">
      <c r="A39" s="200"/>
      <c r="C39" s="220" t="s">
        <v>77</v>
      </c>
      <c r="D39" s="220"/>
      <c r="E39" s="201"/>
      <c r="F39" s="221"/>
      <c r="G39" s="221"/>
      <c r="H39" s="221"/>
      <c r="J39" s="202"/>
      <c r="K39" s="202"/>
    </row>
    <row r="40" spans="1:11" customFormat="1" ht="15.75" x14ac:dyDescent="0.25"/>
    <row r="41" spans="1:11" x14ac:dyDescent="0.25">
      <c r="B41" s="7" t="s">
        <v>78</v>
      </c>
      <c r="C41" s="4" t="s">
        <v>79</v>
      </c>
    </row>
    <row r="42" spans="1:11" s="199" customFormat="1" ht="15.75" customHeight="1" x14ac:dyDescent="0.25">
      <c r="A42" s="200"/>
      <c r="C42" s="220" t="s">
        <v>74</v>
      </c>
      <c r="D42" s="220"/>
      <c r="E42" s="201"/>
      <c r="F42" s="223"/>
      <c r="G42" s="223"/>
      <c r="H42" s="223"/>
      <c r="I42" s="223"/>
      <c r="J42" s="223"/>
      <c r="K42" s="203"/>
    </row>
    <row r="43" spans="1:11" s="199" customFormat="1" ht="15.75" customHeight="1" x14ac:dyDescent="0.25">
      <c r="A43" s="200"/>
      <c r="C43" s="220" t="s">
        <v>75</v>
      </c>
      <c r="D43" s="220"/>
      <c r="E43" s="201"/>
      <c r="F43" s="223"/>
      <c r="G43" s="223"/>
      <c r="H43" s="223"/>
      <c r="I43" s="223"/>
      <c r="J43" s="223"/>
      <c r="K43" s="203"/>
    </row>
    <row r="44" spans="1:11" s="199" customFormat="1" ht="15.75" customHeight="1" x14ac:dyDescent="0.25">
      <c r="A44" s="200"/>
      <c r="C44" s="220" t="s">
        <v>76</v>
      </c>
      <c r="D44" s="220"/>
      <c r="E44" s="201"/>
      <c r="F44" s="223"/>
      <c r="G44" s="223"/>
      <c r="H44" s="223"/>
      <c r="I44" s="223"/>
      <c r="J44" s="223"/>
      <c r="K44" s="203"/>
    </row>
    <row r="45" spans="1:11" s="199" customFormat="1" ht="15.75" customHeight="1" x14ac:dyDescent="0.25">
      <c r="A45" s="200"/>
      <c r="C45" s="220" t="s">
        <v>77</v>
      </c>
      <c r="D45" s="220"/>
      <c r="E45" s="201"/>
      <c r="F45" s="221"/>
      <c r="G45" s="221"/>
      <c r="H45" s="221"/>
      <c r="J45" s="202"/>
      <c r="K45" s="202"/>
    </row>
    <row r="47" spans="1:11" ht="12" customHeight="1" x14ac:dyDescent="0.25"/>
    <row r="48" spans="1:11" x14ac:dyDescent="0.25">
      <c r="A48" s="4" t="s">
        <v>52</v>
      </c>
      <c r="D48" s="53">
        <f>'Cover Sheet'!B23</f>
        <v>0</v>
      </c>
      <c r="E48" s="15"/>
      <c r="F48" s="15"/>
      <c r="G48" s="15"/>
      <c r="J48" s="7"/>
    </row>
    <row r="49" spans="1:12" x14ac:dyDescent="0.25">
      <c r="A49" s="4" t="s">
        <v>46</v>
      </c>
      <c r="D49" s="183">
        <f>'Cover Sheet'!E31</f>
        <v>0</v>
      </c>
      <c r="E49" s="186"/>
      <c r="F49" s="186"/>
      <c r="G49" s="186"/>
    </row>
    <row r="50" spans="1:12" ht="11.25" customHeight="1" x14ac:dyDescent="0.25"/>
    <row r="51" spans="1:12" ht="18.75" x14ac:dyDescent="0.25">
      <c r="A51" s="158" t="s">
        <v>80</v>
      </c>
      <c r="B51" s="100"/>
      <c r="C51" s="100"/>
      <c r="D51" s="100"/>
      <c r="E51" s="100"/>
      <c r="F51" s="100"/>
      <c r="G51" s="100"/>
      <c r="H51" s="100"/>
      <c r="I51" s="100"/>
      <c r="J51" s="100"/>
      <c r="L51" s="101"/>
    </row>
    <row r="52" spans="1:12" ht="15.75" customHeight="1" x14ac:dyDescent="0.25"/>
    <row r="53" spans="1:12" x14ac:dyDescent="0.25">
      <c r="B53" s="7" t="s">
        <v>81</v>
      </c>
      <c r="C53" s="4" t="s">
        <v>82</v>
      </c>
    </row>
    <row r="54" spans="1:12" x14ac:dyDescent="0.25">
      <c r="C54" s="222"/>
      <c r="D54" s="222"/>
      <c r="E54" s="222"/>
      <c r="F54" s="222"/>
      <c r="G54" s="222"/>
      <c r="H54" s="222"/>
      <c r="I54" s="222"/>
      <c r="J54" s="222"/>
    </row>
    <row r="55" spans="1:12" x14ac:dyDescent="0.25">
      <c r="C55" s="222"/>
      <c r="D55" s="222"/>
      <c r="E55" s="222"/>
      <c r="F55" s="222"/>
      <c r="G55" s="222"/>
      <c r="H55" s="222"/>
      <c r="I55" s="222"/>
      <c r="J55" s="222"/>
    </row>
    <row r="56" spans="1:12" customFormat="1" ht="15.75" x14ac:dyDescent="0.25"/>
    <row r="57" spans="1:12" x14ac:dyDescent="0.25">
      <c r="B57" s="7" t="s">
        <v>83</v>
      </c>
      <c r="C57" s="4" t="s">
        <v>84</v>
      </c>
    </row>
    <row r="58" spans="1:12" s="199" customFormat="1" ht="15.75" customHeight="1" x14ac:dyDescent="0.25">
      <c r="A58" s="200"/>
      <c r="C58" s="220" t="s">
        <v>85</v>
      </c>
      <c r="D58" s="220"/>
      <c r="E58" s="201"/>
      <c r="F58" s="223"/>
      <c r="G58" s="223"/>
      <c r="H58" s="223"/>
      <c r="I58" s="223"/>
      <c r="J58" s="223"/>
      <c r="K58" s="203"/>
    </row>
    <row r="59" spans="1:12" s="199" customFormat="1" ht="15.75" customHeight="1" x14ac:dyDescent="0.25">
      <c r="A59" s="200"/>
      <c r="C59" s="220" t="s">
        <v>86</v>
      </c>
      <c r="D59" s="220"/>
      <c r="E59" s="201"/>
      <c r="F59" s="223"/>
      <c r="G59" s="223"/>
      <c r="H59" s="223"/>
      <c r="I59" s="223"/>
      <c r="J59" s="223"/>
      <c r="K59" s="203"/>
    </row>
    <row r="60" spans="1:12" s="199" customFormat="1" ht="15.75" customHeight="1" x14ac:dyDescent="0.25">
      <c r="A60" s="200"/>
      <c r="C60" s="220" t="s">
        <v>76</v>
      </c>
      <c r="D60" s="220"/>
      <c r="E60" s="201"/>
      <c r="F60" s="223"/>
      <c r="G60" s="223"/>
      <c r="H60" s="223"/>
      <c r="I60" s="223"/>
      <c r="J60" s="223"/>
      <c r="K60" s="203"/>
    </row>
    <row r="61" spans="1:12" s="199" customFormat="1" ht="15.75" customHeight="1" x14ac:dyDescent="0.25">
      <c r="A61" s="200"/>
      <c r="C61" s="220" t="s">
        <v>77</v>
      </c>
      <c r="D61" s="220"/>
      <c r="E61" s="201"/>
      <c r="F61" s="221"/>
      <c r="G61" s="221"/>
      <c r="H61" s="221"/>
      <c r="J61" s="202"/>
      <c r="K61" s="202"/>
    </row>
    <row r="62" spans="1:12" ht="15.75" customHeight="1" x14ac:dyDescent="0.25"/>
    <row r="63" spans="1:12" x14ac:dyDescent="0.25">
      <c r="B63" s="7" t="s">
        <v>87</v>
      </c>
      <c r="C63" s="4" t="s">
        <v>88</v>
      </c>
    </row>
    <row r="64" spans="1:12" ht="15.75" x14ac:dyDescent="0.25">
      <c r="C64" s="228" t="s">
        <v>89</v>
      </c>
      <c r="D64" s="229"/>
      <c r="E64" s="229"/>
      <c r="F64" s="229"/>
      <c r="G64" s="229"/>
      <c r="H64" s="230"/>
    </row>
    <row r="65" spans="2:10" x14ac:dyDescent="0.25">
      <c r="C65" s="231" t="s">
        <v>90</v>
      </c>
      <c r="D65" s="232"/>
      <c r="E65" s="232"/>
      <c r="F65" s="232"/>
      <c r="G65" s="232"/>
      <c r="H65" s="233"/>
    </row>
    <row r="66" spans="2:10" ht="30" x14ac:dyDescent="0.25">
      <c r="C66" s="103"/>
      <c r="D66" s="104"/>
      <c r="E66" s="105" t="s">
        <v>91</v>
      </c>
      <c r="F66" s="105" t="s">
        <v>92</v>
      </c>
      <c r="G66" s="105" t="s">
        <v>93</v>
      </c>
      <c r="H66" s="105" t="s">
        <v>94</v>
      </c>
    </row>
    <row r="67" spans="2:10" x14ac:dyDescent="0.25">
      <c r="C67" s="106" t="s">
        <v>95</v>
      </c>
      <c r="D67" s="107"/>
      <c r="E67" s="187"/>
      <c r="F67" s="187"/>
      <c r="G67" s="187"/>
      <c r="H67" s="188">
        <f>E67+F67-G67</f>
        <v>0</v>
      </c>
    </row>
    <row r="68" spans="2:10" x14ac:dyDescent="0.25">
      <c r="C68" s="106" t="s">
        <v>96</v>
      </c>
      <c r="D68" s="107"/>
      <c r="E68" s="187"/>
      <c r="F68" s="187"/>
      <c r="G68" s="187"/>
      <c r="H68" s="188">
        <f t="shared" ref="H68:H73" si="0">E68+F68-G68</f>
        <v>0</v>
      </c>
    </row>
    <row r="69" spans="2:10" x14ac:dyDescent="0.25">
      <c r="C69" s="106" t="s">
        <v>97</v>
      </c>
      <c r="D69" s="107"/>
      <c r="E69" s="187"/>
      <c r="F69" s="187"/>
      <c r="G69" s="187"/>
      <c r="H69" s="188">
        <f t="shared" si="0"/>
        <v>0</v>
      </c>
    </row>
    <row r="70" spans="2:10" x14ac:dyDescent="0.25">
      <c r="C70" s="106" t="s">
        <v>98</v>
      </c>
      <c r="D70" s="107"/>
      <c r="E70" s="187"/>
      <c r="F70" s="187"/>
      <c r="G70" s="187"/>
      <c r="H70" s="188">
        <f t="shared" si="0"/>
        <v>0</v>
      </c>
    </row>
    <row r="71" spans="2:10" x14ac:dyDescent="0.25">
      <c r="C71" s="106" t="s">
        <v>99</v>
      </c>
      <c r="D71" s="107"/>
      <c r="E71" s="187"/>
      <c r="F71" s="187"/>
      <c r="G71" s="187"/>
      <c r="H71" s="188">
        <f t="shared" si="0"/>
        <v>0</v>
      </c>
    </row>
    <row r="72" spans="2:10" x14ac:dyDescent="0.25">
      <c r="C72" s="106" t="s">
        <v>100</v>
      </c>
      <c r="D72" s="107"/>
      <c r="E72" s="187"/>
      <c r="F72" s="187"/>
      <c r="G72" s="187"/>
      <c r="H72" s="188">
        <f t="shared" si="0"/>
        <v>0</v>
      </c>
    </row>
    <row r="73" spans="2:10" x14ac:dyDescent="0.25">
      <c r="C73" s="106" t="s">
        <v>101</v>
      </c>
      <c r="D73" s="107"/>
      <c r="E73" s="189"/>
      <c r="F73" s="187"/>
      <c r="G73" s="187"/>
      <c r="H73" s="188">
        <f t="shared" si="0"/>
        <v>0</v>
      </c>
    </row>
    <row r="74" spans="2:10" ht="15.75" customHeight="1" x14ac:dyDescent="0.25">
      <c r="C74" s="6"/>
      <c r="D74" s="6"/>
      <c r="E74" s="6"/>
      <c r="F74" s="6"/>
      <c r="G74" s="6"/>
    </row>
    <row r="75" spans="2:10" x14ac:dyDescent="0.25">
      <c r="B75" s="7" t="s">
        <v>102</v>
      </c>
      <c r="C75" s="4" t="s">
        <v>103</v>
      </c>
      <c r="D75" s="6"/>
      <c r="E75" s="6"/>
      <c r="F75" s="6"/>
      <c r="G75" s="6"/>
    </row>
    <row r="76" spans="2:10" x14ac:dyDescent="0.25">
      <c r="C76" s="226"/>
      <c r="D76" s="226"/>
      <c r="E76" s="226"/>
      <c r="F76" s="226"/>
      <c r="G76" s="226"/>
      <c r="H76" s="226"/>
      <c r="I76" s="226"/>
      <c r="J76" s="226"/>
    </row>
    <row r="77" spans="2:10" x14ac:dyDescent="0.25">
      <c r="C77" s="226"/>
      <c r="D77" s="226"/>
      <c r="E77" s="226"/>
      <c r="F77" s="226"/>
      <c r="G77" s="226"/>
      <c r="H77" s="226"/>
      <c r="I77" s="226"/>
      <c r="J77" s="226"/>
    </row>
    <row r="78" spans="2:10" x14ac:dyDescent="0.25">
      <c r="C78" s="222"/>
      <c r="D78" s="222"/>
      <c r="E78" s="222"/>
      <c r="F78" s="222"/>
      <c r="G78" s="222"/>
      <c r="H78" s="222"/>
      <c r="I78" s="222"/>
      <c r="J78" s="222"/>
    </row>
    <row r="79" spans="2:10" ht="15.75" customHeight="1" x14ac:dyDescent="0.25"/>
    <row r="80" spans="2:10" x14ac:dyDescent="0.25">
      <c r="B80" s="7" t="s">
        <v>104</v>
      </c>
      <c r="C80" s="4" t="s">
        <v>105</v>
      </c>
    </row>
    <row r="81" spans="3:4" x14ac:dyDescent="0.25">
      <c r="C81" s="227"/>
      <c r="D81" s="227"/>
    </row>
  </sheetData>
  <sheetProtection algorithmName="SHA-512" hashValue="Eka9dmxR3RAteSxmznroRiEH/mInFZ54fJ/Qb4MG+gYZhHfHWgLMeMy4xQPZiV44G3riEn2TY5uzIhIN2mgZXw==" saltValue="EqwPbnO/Jcct9Rt5I8Xxng==" spinCount="100000" sheet="1" selectLockedCells="1" pivotTables="0"/>
  <customSheetViews>
    <customSheetView guid="{5F6D8428-60EF-48C5-ADDC-BCD7FF61CA69}" scale="90" showPageBreaks="1" printArea="1" view="pageBreakPreview" topLeftCell="A91">
      <selection activeCell="C94" sqref="C94:I95"/>
      <rowBreaks count="2" manualBreakCount="2">
        <brk id="43" max="9" man="1"/>
        <brk id="96" max="9" man="1"/>
      </rowBreaks>
      <pageMargins left="0" right="0" top="0" bottom="0" header="0" footer="0"/>
      <pageSetup scale="88" orientation="portrait"/>
      <headerFooter>
        <oddFooter>&amp;LRevised 1/2014</oddFooter>
      </headerFooter>
    </customSheetView>
    <customSheetView guid="{E5A06249-98C3-4E85-8B71-5DCE560C1BD5}" scale="90" showPageBreaks="1" printArea="1" view="pageBreakPreview" topLeftCell="A91">
      <selection activeCell="C94" sqref="C94:I95"/>
      <rowBreaks count="2" manualBreakCount="2">
        <brk id="43" max="9" man="1"/>
        <brk id="96" max="9" man="1"/>
      </rowBreaks>
      <pageMargins left="0" right="0" top="0" bottom="0" header="0" footer="0"/>
      <pageSetup scale="88" orientation="portrait"/>
      <headerFooter>
        <oddFooter>&amp;LRevised 1/2014</oddFooter>
      </headerFooter>
    </customSheetView>
    <customSheetView guid="{F55E0429-B766-4435-8789-251BFCE0C338}" scale="90" showPageBreaks="1" printArea="1" view="pageBreakPreview" topLeftCell="A91">
      <selection activeCell="H143" sqref="G143:H144"/>
      <rowBreaks count="2" manualBreakCount="2">
        <brk id="43" max="9" man="1"/>
        <brk id="96" max="9" man="1"/>
      </rowBreaks>
      <pageMargins left="0" right="0" top="0" bottom="0" header="0" footer="0"/>
      <pageSetup scale="87" orientation="portrait"/>
      <headerFooter>
        <oddFooter>&amp;LRevised 1/2015&amp;CDocket No. 15-01005</oddFooter>
      </headerFooter>
    </customSheetView>
    <customSheetView guid="{560A5679-D9C5-409C-A7EB-33C3B5CAD66D}" showPageBreaks="1" printArea="1" view="pageLayout">
      <selection activeCell="C8" sqref="C8:H8"/>
      <rowBreaks count="3" manualBreakCount="3">
        <brk id="42" max="10" man="1"/>
        <brk id="85" max="9" man="1"/>
        <brk id="86" max="9" man="1"/>
      </rowBreaks>
      <pageMargins left="0" right="0" top="0" bottom="0" header="0" footer="0"/>
      <pageSetup scale="98" orientation="portrait"/>
      <headerFooter>
        <oddFooter>&amp;CDocket No. 16-01005&amp;RRevised Jan 2016</oddFooter>
      </headerFooter>
    </customSheetView>
  </customSheetViews>
  <mergeCells count="38">
    <mergeCell ref="C81:D81"/>
    <mergeCell ref="C64:H64"/>
    <mergeCell ref="C65:H65"/>
    <mergeCell ref="C76:J78"/>
    <mergeCell ref="C10:E10"/>
    <mergeCell ref="C37:D37"/>
    <mergeCell ref="F37:J37"/>
    <mergeCell ref="C36:D36"/>
    <mergeCell ref="C38:D38"/>
    <mergeCell ref="C39:D39"/>
    <mergeCell ref="F39:H39"/>
    <mergeCell ref="F36:J36"/>
    <mergeCell ref="F38:J38"/>
    <mergeCell ref="C45:D45"/>
    <mergeCell ref="F45:H45"/>
    <mergeCell ref="C58:D58"/>
    <mergeCell ref="C7:H7"/>
    <mergeCell ref="C29:D29"/>
    <mergeCell ref="C31:I31"/>
    <mergeCell ref="C33:I33"/>
    <mergeCell ref="C14:J14"/>
    <mergeCell ref="C24:J25"/>
    <mergeCell ref="C18:J20"/>
    <mergeCell ref="C42:D42"/>
    <mergeCell ref="C43:D43"/>
    <mergeCell ref="C44:D44"/>
    <mergeCell ref="F42:J42"/>
    <mergeCell ref="F43:J43"/>
    <mergeCell ref="F44:J44"/>
    <mergeCell ref="C60:D60"/>
    <mergeCell ref="C61:D61"/>
    <mergeCell ref="F61:H61"/>
    <mergeCell ref="C54:J54"/>
    <mergeCell ref="C55:J55"/>
    <mergeCell ref="F58:J58"/>
    <mergeCell ref="F59:J59"/>
    <mergeCell ref="F60:J60"/>
    <mergeCell ref="C59:D59"/>
  </mergeCells>
  <phoneticPr fontId="43" type="noConversion"/>
  <printOptions horizontalCentered="1"/>
  <pageMargins left="0.25" right="0.3" top="0.42" bottom="0.5" header="0.28999999999999998" footer="0.3"/>
  <pageSetup fitToHeight="0" orientation="portrait" r:id="rId1"/>
  <headerFooter differentFirst="1">
    <oddFooter>&amp;L&amp;10&amp;K000000Docket No. 24-01005&amp;C&amp;K000000&amp;P+1 of 14&amp;R&amp;10&amp;K000000Revised February 2024</oddFooter>
    <firstFooter>&amp;L&amp;10   Docket No. 24-01005&amp;C&amp;11 Page 2 of 14&amp;R&amp;10Revised February 2024</firstFooter>
  </headerFooter>
  <rowBreaks count="2" manualBreakCount="2">
    <brk id="47" max="10" man="1"/>
    <brk id="82" max="9" man="1"/>
  </rowBreaks>
  <drawing r:id="rId2"/>
  <extLst>
    <ext xmlns:mx="http://schemas.microsoft.com/office/mac/excel/2008/main" uri="{64002731-A6B0-56B0-2670-7721B7C09600}">
      <mx:PLV Mode="1"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L42"/>
  <sheetViews>
    <sheetView showGridLines="0" showRuler="0" view="pageLayout" topLeftCell="B1" workbookViewId="0">
      <selection activeCell="C9" sqref="C9"/>
    </sheetView>
  </sheetViews>
  <sheetFormatPr defaultColWidth="9" defaultRowHeight="15" x14ac:dyDescent="0.25"/>
  <cols>
    <col min="1" max="1" width="7.125" style="4" customWidth="1"/>
    <col min="2" max="2" width="34.875" style="4" customWidth="1"/>
    <col min="3" max="3" width="16.625" style="4" customWidth="1"/>
    <col min="4" max="9" width="12.875" style="4" customWidth="1"/>
    <col min="10" max="16384" width="9" style="4"/>
  </cols>
  <sheetData>
    <row r="1" spans="1:12" ht="15.75" x14ac:dyDescent="0.25">
      <c r="A1" s="4" t="s">
        <v>52</v>
      </c>
      <c r="C1" s="53">
        <f>'Cover Sheet'!B23</f>
        <v>0</v>
      </c>
      <c r="I1" s="160" t="s">
        <v>106</v>
      </c>
    </row>
    <row r="2" spans="1:12" x14ac:dyDescent="0.25">
      <c r="A2" s="4" t="s">
        <v>46</v>
      </c>
      <c r="C2" s="182">
        <f>+'Cover Sheet'!E31</f>
        <v>0</v>
      </c>
    </row>
    <row r="3" spans="1:12" ht="9.75" customHeight="1" x14ac:dyDescent="0.25"/>
    <row r="4" spans="1:12" ht="19.5" thickBot="1" x14ac:dyDescent="0.3">
      <c r="A4" s="159" t="s">
        <v>107</v>
      </c>
      <c r="B4" s="89"/>
      <c r="C4" s="89"/>
      <c r="D4" s="89"/>
      <c r="E4" s="89"/>
      <c r="F4" s="89"/>
      <c r="G4" s="89"/>
      <c r="H4" s="89"/>
      <c r="I4" s="89"/>
    </row>
    <row r="5" spans="1:12" ht="60.75" thickBot="1" x14ac:dyDescent="0.3">
      <c r="A5" s="90" t="s">
        <v>108</v>
      </c>
      <c r="B5" s="66" t="s">
        <v>109</v>
      </c>
      <c r="C5" s="44" t="s">
        <v>110</v>
      </c>
      <c r="D5" s="44" t="s">
        <v>111</v>
      </c>
      <c r="E5" s="44" t="s">
        <v>112</v>
      </c>
      <c r="F5" s="44" t="s">
        <v>113</v>
      </c>
      <c r="G5" s="44" t="s">
        <v>114</v>
      </c>
      <c r="H5" s="44" t="s">
        <v>115</v>
      </c>
      <c r="I5" s="45" t="s">
        <v>116</v>
      </c>
      <c r="J5" s="85"/>
      <c r="K5" s="85"/>
      <c r="L5" s="85"/>
    </row>
    <row r="6" spans="1:12" x14ac:dyDescent="0.25">
      <c r="C6" s="13" t="s">
        <v>117</v>
      </c>
      <c r="D6" s="13" t="s">
        <v>118</v>
      </c>
      <c r="E6" s="13" t="s">
        <v>119</v>
      </c>
      <c r="F6" s="13" t="s">
        <v>120</v>
      </c>
      <c r="G6" s="13" t="s">
        <v>121</v>
      </c>
      <c r="H6" s="13" t="s">
        <v>122</v>
      </c>
      <c r="I6" s="13" t="s">
        <v>123</v>
      </c>
      <c r="J6" s="13"/>
      <c r="K6" s="13"/>
      <c r="L6" s="13"/>
    </row>
    <row r="7" spans="1:12" x14ac:dyDescent="0.25">
      <c r="C7" s="80"/>
      <c r="D7" s="80"/>
      <c r="E7" s="80"/>
      <c r="F7" s="80"/>
      <c r="G7" s="80"/>
      <c r="H7" s="79"/>
      <c r="I7" s="80"/>
    </row>
    <row r="8" spans="1:12" x14ac:dyDescent="0.25">
      <c r="A8" s="13">
        <v>1</v>
      </c>
      <c r="B8" s="15" t="s">
        <v>124</v>
      </c>
      <c r="C8" s="25"/>
      <c r="D8" s="25"/>
      <c r="E8" s="25"/>
      <c r="F8" s="25"/>
      <c r="G8" s="25"/>
      <c r="H8" s="79"/>
      <c r="I8" s="78"/>
    </row>
    <row r="9" spans="1:12" x14ac:dyDescent="0.25">
      <c r="A9" s="13">
        <f>A8+1</f>
        <v>2</v>
      </c>
      <c r="B9" s="4" t="s">
        <v>125</v>
      </c>
      <c r="C9" s="127">
        <v>0</v>
      </c>
      <c r="D9" s="127">
        <v>0</v>
      </c>
      <c r="E9" s="81">
        <f t="shared" ref="E9:E14" si="0">C9-D9</f>
        <v>0</v>
      </c>
      <c r="F9" s="127">
        <v>0</v>
      </c>
      <c r="G9" s="81">
        <f t="shared" ref="G9:G14" si="1">E9-F9</f>
        <v>0</v>
      </c>
      <c r="H9" s="129">
        <v>0</v>
      </c>
      <c r="I9" s="81">
        <f t="shared" ref="I9:I14" si="2">G9*H9</f>
        <v>0</v>
      </c>
    </row>
    <row r="10" spans="1:12" x14ac:dyDescent="0.25">
      <c r="A10" s="13">
        <f t="shared" ref="A10:A41" si="3">A9+1</f>
        <v>3</v>
      </c>
      <c r="B10" s="4" t="s">
        <v>126</v>
      </c>
      <c r="C10" s="127">
        <v>0</v>
      </c>
      <c r="D10" s="127">
        <v>0</v>
      </c>
      <c r="E10" s="81">
        <f t="shared" si="0"/>
        <v>0</v>
      </c>
      <c r="F10" s="127">
        <v>0</v>
      </c>
      <c r="G10" s="81">
        <f t="shared" si="1"/>
        <v>0</v>
      </c>
      <c r="H10" s="129">
        <v>0</v>
      </c>
      <c r="I10" s="81">
        <f t="shared" si="2"/>
        <v>0</v>
      </c>
    </row>
    <row r="11" spans="1:12" x14ac:dyDescent="0.25">
      <c r="A11" s="13">
        <f t="shared" si="3"/>
        <v>4</v>
      </c>
      <c r="B11" s="4" t="s">
        <v>127</v>
      </c>
      <c r="C11" s="127">
        <v>0</v>
      </c>
      <c r="D11" s="127">
        <v>0</v>
      </c>
      <c r="E11" s="81">
        <f>C11-D11</f>
        <v>0</v>
      </c>
      <c r="F11" s="127">
        <v>0</v>
      </c>
      <c r="G11" s="81">
        <f t="shared" si="1"/>
        <v>0</v>
      </c>
      <c r="H11" s="129">
        <v>0</v>
      </c>
      <c r="I11" s="81">
        <f t="shared" si="2"/>
        <v>0</v>
      </c>
    </row>
    <row r="12" spans="1:12" x14ac:dyDescent="0.25">
      <c r="A12" s="13">
        <f t="shared" si="3"/>
        <v>5</v>
      </c>
      <c r="B12" s="4" t="s">
        <v>128</v>
      </c>
      <c r="C12" s="127">
        <v>0</v>
      </c>
      <c r="D12" s="127">
        <v>0</v>
      </c>
      <c r="E12" s="81">
        <f>C12-D12</f>
        <v>0</v>
      </c>
      <c r="F12" s="127">
        <v>0</v>
      </c>
      <c r="G12" s="81">
        <f t="shared" si="1"/>
        <v>0</v>
      </c>
      <c r="H12" s="129">
        <v>0</v>
      </c>
      <c r="I12" s="81">
        <f t="shared" si="2"/>
        <v>0</v>
      </c>
    </row>
    <row r="13" spans="1:12" x14ac:dyDescent="0.25">
      <c r="A13" s="13">
        <f t="shared" si="3"/>
        <v>6</v>
      </c>
      <c r="B13" s="4" t="s">
        <v>129</v>
      </c>
      <c r="C13" s="127">
        <v>0</v>
      </c>
      <c r="D13" s="127">
        <v>0</v>
      </c>
      <c r="E13" s="81">
        <f t="shared" si="0"/>
        <v>0</v>
      </c>
      <c r="F13" s="127">
        <v>0</v>
      </c>
      <c r="G13" s="81">
        <f t="shared" si="1"/>
        <v>0</v>
      </c>
      <c r="H13" s="129">
        <v>0</v>
      </c>
      <c r="I13" s="81">
        <f t="shared" si="2"/>
        <v>0</v>
      </c>
    </row>
    <row r="14" spans="1:12" x14ac:dyDescent="0.25">
      <c r="A14" s="13">
        <f t="shared" si="3"/>
        <v>7</v>
      </c>
      <c r="B14" s="4" t="s">
        <v>130</v>
      </c>
      <c r="C14" s="128">
        <v>0</v>
      </c>
      <c r="D14" s="128">
        <v>0</v>
      </c>
      <c r="E14" s="91">
        <f t="shared" si="0"/>
        <v>0</v>
      </c>
      <c r="F14" s="128">
        <v>0</v>
      </c>
      <c r="G14" s="91">
        <f t="shared" si="1"/>
        <v>0</v>
      </c>
      <c r="H14" s="129">
        <v>0</v>
      </c>
      <c r="I14" s="91">
        <f t="shared" si="2"/>
        <v>0</v>
      </c>
    </row>
    <row r="15" spans="1:12" x14ac:dyDescent="0.25">
      <c r="A15" s="13">
        <f t="shared" si="3"/>
        <v>8</v>
      </c>
      <c r="B15" s="4" t="s">
        <v>131</v>
      </c>
      <c r="C15" s="81">
        <f>SUM(C9:C14)</f>
        <v>0</v>
      </c>
      <c r="D15" s="81">
        <f>SUM(D9:D14)</f>
        <v>0</v>
      </c>
      <c r="E15" s="81">
        <f>SUM(E9:E14)</f>
        <v>0</v>
      </c>
      <c r="F15" s="81">
        <f>SUM(F9:F14)</f>
        <v>0</v>
      </c>
      <c r="G15" s="81">
        <f>SUM(G9:G14)</f>
        <v>0</v>
      </c>
      <c r="H15" s="92"/>
      <c r="I15" s="81">
        <f>SUM(I9:I14)</f>
        <v>0</v>
      </c>
    </row>
    <row r="16" spans="1:12" x14ac:dyDescent="0.25">
      <c r="A16" s="13">
        <f t="shared" si="3"/>
        <v>9</v>
      </c>
      <c r="B16" s="4" t="s">
        <v>132</v>
      </c>
      <c r="C16" s="128">
        <v>0</v>
      </c>
      <c r="D16" s="128">
        <v>0</v>
      </c>
      <c r="E16" s="91">
        <f>C16-D16</f>
        <v>0</v>
      </c>
      <c r="F16" s="128">
        <v>0</v>
      </c>
      <c r="G16" s="91">
        <f>E16-F16</f>
        <v>0</v>
      </c>
      <c r="H16" s="129">
        <v>0</v>
      </c>
      <c r="I16" s="91">
        <f>G16*H16</f>
        <v>0</v>
      </c>
    </row>
    <row r="17" spans="1:9" ht="15.75" thickBot="1" x14ac:dyDescent="0.3">
      <c r="A17" s="13">
        <f t="shared" si="3"/>
        <v>10</v>
      </c>
      <c r="B17" s="4" t="s">
        <v>133</v>
      </c>
      <c r="C17" s="82">
        <f>C15-C16</f>
        <v>0</v>
      </c>
      <c r="D17" s="82">
        <f>D15-D16</f>
        <v>0</v>
      </c>
      <c r="E17" s="82">
        <f>E15-E16</f>
        <v>0</v>
      </c>
      <c r="F17" s="82">
        <f>F15-F16</f>
        <v>0</v>
      </c>
      <c r="G17" s="82">
        <f>G15-G16</f>
        <v>0</v>
      </c>
      <c r="H17" s="6"/>
      <c r="I17" s="82">
        <f>I15-I16</f>
        <v>0</v>
      </c>
    </row>
    <row r="18" spans="1:9" ht="14.25" customHeight="1" thickTop="1" x14ac:dyDescent="0.25">
      <c r="A18" s="13">
        <f t="shared" si="3"/>
        <v>11</v>
      </c>
      <c r="C18" s="6"/>
      <c r="D18" s="6"/>
      <c r="E18" s="6"/>
      <c r="F18" s="6"/>
      <c r="G18" s="6"/>
      <c r="H18" s="6"/>
      <c r="I18" s="6"/>
    </row>
    <row r="19" spans="1:9" x14ac:dyDescent="0.25">
      <c r="A19" s="13">
        <f t="shared" si="3"/>
        <v>12</v>
      </c>
      <c r="B19" s="15" t="s">
        <v>134</v>
      </c>
      <c r="C19" s="93"/>
      <c r="D19" s="93"/>
      <c r="E19" s="93"/>
      <c r="F19" s="93"/>
      <c r="G19" s="93"/>
      <c r="H19" s="94"/>
      <c r="I19" s="95"/>
    </row>
    <row r="20" spans="1:9" x14ac:dyDescent="0.25">
      <c r="A20" s="13">
        <f t="shared" si="3"/>
        <v>13</v>
      </c>
      <c r="B20" s="4" t="s">
        <v>135</v>
      </c>
      <c r="C20" s="127">
        <v>0</v>
      </c>
      <c r="D20" s="127">
        <v>0</v>
      </c>
      <c r="E20" s="96">
        <f t="shared" ref="E20:E25" si="4">C20-D20</f>
        <v>0</v>
      </c>
      <c r="F20" s="130">
        <v>0</v>
      </c>
      <c r="G20" s="96">
        <f t="shared" ref="G20:G25" si="5">E20-F20</f>
        <v>0</v>
      </c>
      <c r="H20" s="129">
        <v>0</v>
      </c>
      <c r="I20" s="96">
        <f t="shared" ref="I20:I25" si="6">G20*H20</f>
        <v>0</v>
      </c>
    </row>
    <row r="21" spans="1:9" x14ac:dyDescent="0.25">
      <c r="A21" s="13">
        <f t="shared" si="3"/>
        <v>14</v>
      </c>
      <c r="B21" s="4" t="s">
        <v>136</v>
      </c>
      <c r="C21" s="130">
        <v>0</v>
      </c>
      <c r="D21" s="130">
        <v>0</v>
      </c>
      <c r="E21" s="96">
        <f t="shared" si="4"/>
        <v>0</v>
      </c>
      <c r="F21" s="130">
        <v>0</v>
      </c>
      <c r="G21" s="96">
        <f t="shared" si="5"/>
        <v>0</v>
      </c>
      <c r="H21" s="129">
        <v>0</v>
      </c>
      <c r="I21" s="96">
        <f t="shared" si="6"/>
        <v>0</v>
      </c>
    </row>
    <row r="22" spans="1:9" x14ac:dyDescent="0.25">
      <c r="A22" s="13">
        <f t="shared" si="3"/>
        <v>15</v>
      </c>
      <c r="B22" s="4" t="s">
        <v>137</v>
      </c>
      <c r="C22" s="130">
        <v>0</v>
      </c>
      <c r="D22" s="130">
        <v>0</v>
      </c>
      <c r="E22" s="96">
        <f t="shared" si="4"/>
        <v>0</v>
      </c>
      <c r="F22" s="130">
        <v>0</v>
      </c>
      <c r="G22" s="96">
        <f t="shared" si="5"/>
        <v>0</v>
      </c>
      <c r="H22" s="129">
        <v>0</v>
      </c>
      <c r="I22" s="96">
        <f t="shared" si="6"/>
        <v>0</v>
      </c>
    </row>
    <row r="23" spans="1:9" x14ac:dyDescent="0.25">
      <c r="A23" s="13">
        <f t="shared" si="3"/>
        <v>16</v>
      </c>
      <c r="B23" s="4" t="s">
        <v>138</v>
      </c>
      <c r="C23" s="130">
        <v>0</v>
      </c>
      <c r="D23" s="130">
        <v>0</v>
      </c>
      <c r="E23" s="96">
        <f t="shared" si="4"/>
        <v>0</v>
      </c>
      <c r="F23" s="130">
        <v>0</v>
      </c>
      <c r="G23" s="96">
        <f t="shared" si="5"/>
        <v>0</v>
      </c>
      <c r="H23" s="129">
        <v>0</v>
      </c>
      <c r="I23" s="96">
        <f t="shared" si="6"/>
        <v>0</v>
      </c>
    </row>
    <row r="24" spans="1:9" x14ac:dyDescent="0.25">
      <c r="A24" s="13">
        <f t="shared" si="3"/>
        <v>17</v>
      </c>
      <c r="B24" s="4" t="s">
        <v>139</v>
      </c>
      <c r="C24" s="130">
        <v>0</v>
      </c>
      <c r="D24" s="130">
        <v>0</v>
      </c>
      <c r="E24" s="96">
        <f t="shared" si="4"/>
        <v>0</v>
      </c>
      <c r="F24" s="130">
        <v>0</v>
      </c>
      <c r="G24" s="96">
        <f t="shared" si="5"/>
        <v>0</v>
      </c>
      <c r="H24" s="129">
        <v>0</v>
      </c>
      <c r="I24" s="96">
        <f t="shared" si="6"/>
        <v>0</v>
      </c>
    </row>
    <row r="25" spans="1:9" x14ac:dyDescent="0.25">
      <c r="A25" s="13">
        <f t="shared" si="3"/>
        <v>18</v>
      </c>
      <c r="B25" s="4" t="s">
        <v>140</v>
      </c>
      <c r="C25" s="128">
        <v>0</v>
      </c>
      <c r="D25" s="128">
        <v>0</v>
      </c>
      <c r="E25" s="91">
        <f t="shared" si="4"/>
        <v>0</v>
      </c>
      <c r="F25" s="128">
        <v>0</v>
      </c>
      <c r="G25" s="91">
        <f t="shared" si="5"/>
        <v>0</v>
      </c>
      <c r="H25" s="129">
        <v>0</v>
      </c>
      <c r="I25" s="91">
        <f t="shared" si="6"/>
        <v>0</v>
      </c>
    </row>
    <row r="26" spans="1:9" x14ac:dyDescent="0.25">
      <c r="A26" s="13">
        <f t="shared" si="3"/>
        <v>19</v>
      </c>
      <c r="B26" s="4" t="s">
        <v>134</v>
      </c>
      <c r="C26" s="81">
        <f>SUM(C20:C25)</f>
        <v>0</v>
      </c>
      <c r="D26" s="81">
        <f>SUM(D20:D25)</f>
        <v>0</v>
      </c>
      <c r="E26" s="81">
        <f>SUM(E20:E25)</f>
        <v>0</v>
      </c>
      <c r="F26" s="81">
        <f>SUM(F20:F25)</f>
        <v>0</v>
      </c>
      <c r="G26" s="81">
        <f>SUM(G20:G25)</f>
        <v>0</v>
      </c>
      <c r="H26" s="93"/>
      <c r="I26" s="81">
        <f>SUM(I20:I25)</f>
        <v>0</v>
      </c>
    </row>
    <row r="27" spans="1:9" x14ac:dyDescent="0.25">
      <c r="A27" s="13">
        <f t="shared" si="3"/>
        <v>20</v>
      </c>
      <c r="B27" s="4" t="s">
        <v>141</v>
      </c>
      <c r="C27" s="128">
        <v>0</v>
      </c>
      <c r="D27" s="91"/>
      <c r="E27" s="91"/>
      <c r="F27" s="91"/>
      <c r="G27" s="91"/>
      <c r="H27" s="129">
        <v>0</v>
      </c>
      <c r="I27" s="91">
        <f>C27</f>
        <v>0</v>
      </c>
    </row>
    <row r="28" spans="1:9" ht="15.75" thickBot="1" x14ac:dyDescent="0.3">
      <c r="A28" s="13">
        <f t="shared" si="3"/>
        <v>21</v>
      </c>
      <c r="B28" s="4" t="s">
        <v>142</v>
      </c>
      <c r="C28" s="82">
        <f>C26-C27</f>
        <v>0</v>
      </c>
      <c r="D28" s="82">
        <f>D26-D27</f>
        <v>0</v>
      </c>
      <c r="E28" s="82">
        <f>E26-E27</f>
        <v>0</v>
      </c>
      <c r="F28" s="82">
        <f>F26-F27</f>
        <v>0</v>
      </c>
      <c r="G28" s="82">
        <f>G26-G27</f>
        <v>0</v>
      </c>
      <c r="H28" s="6"/>
      <c r="I28" s="82">
        <f>I26-I27</f>
        <v>0</v>
      </c>
    </row>
    <row r="29" spans="1:9" ht="15.75" thickTop="1" x14ac:dyDescent="0.25">
      <c r="A29" s="13">
        <f t="shared" si="3"/>
        <v>22</v>
      </c>
      <c r="B29" s="15" t="s">
        <v>143</v>
      </c>
      <c r="C29" s="93"/>
      <c r="D29" s="93"/>
      <c r="E29" s="93"/>
      <c r="F29" s="93"/>
      <c r="G29" s="93"/>
      <c r="H29" s="6"/>
      <c r="I29" s="95"/>
    </row>
    <row r="30" spans="1:9" x14ac:dyDescent="0.25">
      <c r="A30" s="13">
        <f t="shared" si="3"/>
        <v>23</v>
      </c>
      <c r="B30" s="4" t="s">
        <v>144</v>
      </c>
      <c r="C30" s="130">
        <v>0</v>
      </c>
      <c r="D30" s="130">
        <v>0</v>
      </c>
      <c r="E30" s="96">
        <f>C30-D30</f>
        <v>0</v>
      </c>
      <c r="F30" s="130">
        <v>0</v>
      </c>
      <c r="G30" s="96">
        <f>E30-F30</f>
        <v>0</v>
      </c>
      <c r="H30" s="129">
        <v>0</v>
      </c>
      <c r="I30" s="96">
        <f>G30*H30</f>
        <v>0</v>
      </c>
    </row>
    <row r="31" spans="1:9" x14ac:dyDescent="0.25">
      <c r="A31" s="13">
        <f t="shared" si="3"/>
        <v>24</v>
      </c>
      <c r="B31" s="4" t="s">
        <v>145</v>
      </c>
      <c r="C31" s="128">
        <v>0</v>
      </c>
      <c r="D31" s="128">
        <v>0</v>
      </c>
      <c r="E31" s="91">
        <f>C31-D31</f>
        <v>0</v>
      </c>
      <c r="F31" s="128">
        <v>0</v>
      </c>
      <c r="G31" s="91">
        <f>E31-F31</f>
        <v>0</v>
      </c>
      <c r="H31" s="129">
        <v>0</v>
      </c>
      <c r="I31" s="91">
        <f>G31*H31</f>
        <v>0</v>
      </c>
    </row>
    <row r="32" spans="1:9" ht="15.75" thickBot="1" x14ac:dyDescent="0.3">
      <c r="A32" s="13">
        <f t="shared" si="3"/>
        <v>25</v>
      </c>
      <c r="B32" s="4" t="s">
        <v>146</v>
      </c>
      <c r="C32" s="82">
        <f>SUM(C30:C31)</f>
        <v>0</v>
      </c>
      <c r="D32" s="82">
        <f t="shared" ref="D32:I32" si="7">SUM(D30:D31)</f>
        <v>0</v>
      </c>
      <c r="E32" s="82">
        <f t="shared" si="7"/>
        <v>0</v>
      </c>
      <c r="F32" s="82">
        <f t="shared" si="7"/>
        <v>0</v>
      </c>
      <c r="G32" s="82">
        <f t="shared" si="7"/>
        <v>0</v>
      </c>
      <c r="H32" s="6"/>
      <c r="I32" s="82">
        <f t="shared" si="7"/>
        <v>0</v>
      </c>
    </row>
    <row r="33" spans="1:9" ht="15.75" thickTop="1" x14ac:dyDescent="0.25">
      <c r="A33" s="13">
        <f t="shared" si="3"/>
        <v>26</v>
      </c>
      <c r="B33" s="15" t="s">
        <v>147</v>
      </c>
      <c r="C33" s="97">
        <f>C17-C28-C32</f>
        <v>0</v>
      </c>
      <c r="D33" s="97">
        <f>D17-D28-D32</f>
        <v>0</v>
      </c>
      <c r="E33" s="97">
        <f>E17-E28-E32</f>
        <v>0</v>
      </c>
      <c r="F33" s="97">
        <f>F17-F28-F32</f>
        <v>0</v>
      </c>
      <c r="G33" s="97">
        <f>G17-G28-G32</f>
        <v>0</v>
      </c>
      <c r="H33" s="6"/>
      <c r="I33" s="97">
        <f>I17-I28-I32</f>
        <v>0</v>
      </c>
    </row>
    <row r="34" spans="1:9" x14ac:dyDescent="0.25">
      <c r="A34" s="13">
        <f t="shared" si="3"/>
        <v>27</v>
      </c>
      <c r="B34" s="4" t="s">
        <v>148</v>
      </c>
      <c r="C34" s="130">
        <v>0</v>
      </c>
      <c r="D34" s="130">
        <v>0</v>
      </c>
      <c r="E34" s="96">
        <f>C34-D34</f>
        <v>0</v>
      </c>
      <c r="F34" s="130">
        <v>0</v>
      </c>
      <c r="G34" s="96">
        <f>E34-F34</f>
        <v>0</v>
      </c>
      <c r="H34" s="129">
        <v>0</v>
      </c>
      <c r="I34" s="98">
        <f>G34*H34</f>
        <v>0</v>
      </c>
    </row>
    <row r="35" spans="1:9" x14ac:dyDescent="0.25">
      <c r="A35" s="13">
        <f t="shared" si="3"/>
        <v>28</v>
      </c>
      <c r="B35" s="4" t="s">
        <v>149</v>
      </c>
      <c r="C35" s="128">
        <v>0</v>
      </c>
      <c r="D35" s="128">
        <v>0</v>
      </c>
      <c r="E35" s="91">
        <f>C35-D35</f>
        <v>0</v>
      </c>
      <c r="F35" s="128">
        <v>0</v>
      </c>
      <c r="G35" s="91">
        <f>E35-F35</f>
        <v>0</v>
      </c>
      <c r="H35" s="129">
        <v>0</v>
      </c>
      <c r="I35" s="91">
        <f>G35*H35</f>
        <v>0</v>
      </c>
    </row>
    <row r="36" spans="1:9" ht="15.75" thickBot="1" x14ac:dyDescent="0.3">
      <c r="A36" s="13">
        <f t="shared" si="3"/>
        <v>29</v>
      </c>
      <c r="B36" s="15" t="s">
        <v>150</v>
      </c>
      <c r="C36" s="82">
        <f>C33-C34+C35</f>
        <v>0</v>
      </c>
      <c r="D36" s="82">
        <f>D33-D34+D35</f>
        <v>0</v>
      </c>
      <c r="E36" s="82">
        <f>E33-E34+E35</f>
        <v>0</v>
      </c>
      <c r="F36" s="82">
        <f>F33-F34+F35</f>
        <v>0</v>
      </c>
      <c r="G36" s="82">
        <f>G33-G34+G35</f>
        <v>0</v>
      </c>
      <c r="H36" s="6"/>
      <c r="I36" s="82">
        <f>I33-I34+I35</f>
        <v>0</v>
      </c>
    </row>
    <row r="37" spans="1:9" ht="15.75" thickTop="1" x14ac:dyDescent="0.25">
      <c r="A37" s="13">
        <f>A36+1</f>
        <v>30</v>
      </c>
    </row>
    <row r="38" spans="1:9" x14ac:dyDescent="0.25">
      <c r="A38" s="13">
        <f t="shared" si="3"/>
        <v>31</v>
      </c>
      <c r="B38" s="4" t="s">
        <v>151</v>
      </c>
    </row>
    <row r="39" spans="1:9" x14ac:dyDescent="0.25">
      <c r="A39" s="13">
        <f t="shared" si="3"/>
        <v>32</v>
      </c>
    </row>
    <row r="40" spans="1:9" x14ac:dyDescent="0.25">
      <c r="A40" s="13">
        <f t="shared" si="3"/>
        <v>33</v>
      </c>
      <c r="B40" s="4" t="s">
        <v>152</v>
      </c>
    </row>
    <row r="41" spans="1:9" x14ac:dyDescent="0.25">
      <c r="A41" s="13">
        <f t="shared" si="3"/>
        <v>34</v>
      </c>
      <c r="B41" s="4" t="s">
        <v>153</v>
      </c>
    </row>
    <row r="42" spans="1:9" x14ac:dyDescent="0.25">
      <c r="A42" s="13"/>
    </row>
  </sheetData>
  <sheetProtection algorithmName="SHA-512" hashValue="dQLylpCksoEEKvyKZmpCOJprssy8Ticn10nwNgIf8hJQOuDA6EHR2+9s2OU5o0GOuKXe/+EI2rfWvZxOpnThIg==" saltValue="Yy0DeCIcNjwDj43WnZwYig==" spinCount="100000" sheet="1" selectLockedCells="1" pivotTables="0"/>
  <customSheetViews>
    <customSheetView guid="{5F6D8428-60EF-48C5-ADDC-BCD7FF61CA69}" scale="90" showPageBreaks="1" printArea="1" view="pageBreakPreview" topLeftCell="A7">
      <selection activeCell="I12" sqref="I12"/>
      <pageMargins left="0" right="0" top="0" bottom="0" header="0" footer="0"/>
      <pageSetup scale="86" orientation="landscape"/>
      <headerFooter>
        <oddFooter>&amp;LRevised 1/2014</oddFooter>
      </headerFooter>
    </customSheetView>
    <customSheetView guid="{E5A06249-98C3-4E85-8B71-5DCE560C1BD5}" scale="90" showPageBreaks="1" printArea="1" view="pageBreakPreview" topLeftCell="A7">
      <selection activeCell="I12" sqref="I12"/>
      <pageMargins left="0" right="0" top="0" bottom="0" header="0" footer="0"/>
      <pageSetup scale="86" orientation="landscape"/>
      <headerFooter>
        <oddFooter>&amp;LRevised 1/2014</oddFooter>
      </headerFooter>
    </customSheetView>
    <customSheetView guid="{F55E0429-B766-4435-8789-251BFCE0C338}" scale="90" showPageBreaks="1" fitToPage="1" printArea="1" view="pageBreakPreview" topLeftCell="A12">
      <selection activeCell="B39" sqref="B39"/>
      <pageMargins left="0" right="0" top="0" bottom="0" header="0" footer="0"/>
      <pageSetup scale="72" orientation="landscape"/>
      <headerFooter>
        <oddFooter>&amp;LRevised 1/2015&amp;CDocket No. 15-01005</oddFooter>
      </headerFooter>
    </customSheetView>
    <customSheetView guid="{560A5679-D9C5-409C-A7EB-33C3B5CAD66D}" showPageBreaks="1" printArea="1" view="pageLayout">
      <selection activeCell="A2" sqref="A2"/>
      <pageMargins left="0" right="0" top="0" bottom="0" header="0" footer="0"/>
      <pageSetup scale="81" orientation="landscape"/>
      <headerFooter>
        <oddFooter>&amp;CDocket No. 16-01005&amp;RRevised Jan 2016</oddFooter>
      </headerFooter>
    </customSheetView>
  </customSheetViews>
  <phoneticPr fontId="43" type="noConversion"/>
  <printOptions horizontalCentered="1"/>
  <pageMargins left="0.24545454545454501" right="0.3" top="0.42166666666666702" bottom="0.5" header="0.28749999999999998" footer="0.3"/>
  <pageSetup scale="70" fitToHeight="0" orientation="portrait" r:id="rId1"/>
  <headerFooter differentFirst="1">
    <oddFooter>&amp;L&amp;10Docket No. 21-01005&amp;C&amp;11&amp;P+3 of 14&amp;R&amp;10Revised October 19, 2020</oddFooter>
    <firstFooter>&amp;L&amp;10   Docket No. 24-01005&amp;C&amp;11Page 4 of 14&amp;R&amp;10Revised February 2024</firstFooter>
  </headerFooter>
  <extLst>
    <ext xmlns:mx="http://schemas.microsoft.com/office/mac/excel/2008/main" uri="{64002731-A6B0-56B0-2670-7721B7C09600}">
      <mx:PLV Mode="1"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M40"/>
  <sheetViews>
    <sheetView showGridLines="0" showRuler="0" view="pageLayout" zoomScale="90" zoomScaleNormal="90" zoomScalePageLayoutView="90" workbookViewId="0">
      <selection activeCell="C8" sqref="C8"/>
    </sheetView>
  </sheetViews>
  <sheetFormatPr defaultColWidth="9" defaultRowHeight="15" x14ac:dyDescent="0.25"/>
  <cols>
    <col min="1" max="1" width="5" style="4" customWidth="1"/>
    <col min="2" max="2" width="27.25" style="4" customWidth="1"/>
    <col min="3" max="3" width="16.375" style="4" customWidth="1"/>
    <col min="4" max="4" width="14.125" style="4" customWidth="1"/>
    <col min="5" max="5" width="13.875" style="4" customWidth="1"/>
    <col min="6" max="6" width="12.375" style="4" customWidth="1"/>
    <col min="7" max="7" width="12.625" style="4" customWidth="1"/>
    <col min="8" max="8" width="12" style="4" customWidth="1"/>
    <col min="9" max="9" width="16.125" style="4" customWidth="1"/>
    <col min="10" max="10" width="9" style="4"/>
    <col min="11" max="11" width="14.875" style="4" customWidth="1"/>
    <col min="12" max="16384" width="9" style="4"/>
  </cols>
  <sheetData>
    <row r="1" spans="1:11" ht="15.75" x14ac:dyDescent="0.25">
      <c r="A1" s="4" t="s">
        <v>52</v>
      </c>
      <c r="C1" s="53">
        <f>'Cover Sheet'!B23</f>
        <v>0</v>
      </c>
      <c r="D1" s="53"/>
      <c r="E1" s="53"/>
      <c r="F1" s="53"/>
      <c r="G1" s="53"/>
      <c r="H1" s="53"/>
      <c r="I1" s="160" t="s">
        <v>154</v>
      </c>
    </row>
    <row r="2" spans="1:11" x14ac:dyDescent="0.25">
      <c r="A2" s="4" t="s">
        <v>46</v>
      </c>
      <c r="C2" s="183">
        <f>+'Cover Sheet'!E31</f>
        <v>0</v>
      </c>
      <c r="D2" s="17"/>
    </row>
    <row r="4" spans="1:11" ht="19.5" thickBot="1" x14ac:dyDescent="0.3">
      <c r="A4" s="161" t="s">
        <v>155</v>
      </c>
      <c r="B4" s="9"/>
      <c r="C4" s="9"/>
      <c r="D4" s="9"/>
      <c r="E4" s="9"/>
      <c r="F4" s="9"/>
      <c r="G4" s="9"/>
      <c r="H4" s="9"/>
      <c r="I4" s="9"/>
    </row>
    <row r="5" spans="1:11" s="77" customFormat="1" ht="60.75" thickBot="1" x14ac:dyDescent="0.3">
      <c r="A5" s="139" t="s">
        <v>108</v>
      </c>
      <c r="B5" s="66" t="s">
        <v>109</v>
      </c>
      <c r="C5" s="44" t="s">
        <v>110</v>
      </c>
      <c r="D5" s="44" t="s">
        <v>111</v>
      </c>
      <c r="E5" s="44" t="s">
        <v>112</v>
      </c>
      <c r="F5" s="44" t="s">
        <v>113</v>
      </c>
      <c r="G5" s="44" t="s">
        <v>114</v>
      </c>
      <c r="H5" s="44" t="s">
        <v>115</v>
      </c>
      <c r="I5" s="45" t="s">
        <v>116</v>
      </c>
    </row>
    <row r="6" spans="1:11" x14ac:dyDescent="0.25">
      <c r="C6" s="13" t="s">
        <v>117</v>
      </c>
      <c r="D6" s="13" t="s">
        <v>118</v>
      </c>
      <c r="E6" s="13" t="s">
        <v>119</v>
      </c>
      <c r="F6" s="13" t="s">
        <v>120</v>
      </c>
      <c r="G6" s="13" t="s">
        <v>121</v>
      </c>
      <c r="H6" s="13" t="s">
        <v>122</v>
      </c>
      <c r="I6" s="13" t="s">
        <v>123</v>
      </c>
    </row>
    <row r="7" spans="1:11" x14ac:dyDescent="0.25">
      <c r="A7" s="13">
        <v>1</v>
      </c>
      <c r="B7" s="15" t="s">
        <v>156</v>
      </c>
      <c r="C7" s="78"/>
      <c r="D7" s="78"/>
      <c r="E7" s="78"/>
      <c r="F7" s="78"/>
      <c r="G7" s="78"/>
      <c r="H7" s="79"/>
      <c r="I7" s="80"/>
    </row>
    <row r="8" spans="1:11" x14ac:dyDescent="0.25">
      <c r="A8" s="13">
        <f t="shared" ref="A8:A34" si="0">A7+1</f>
        <v>2</v>
      </c>
      <c r="B8" s="4" t="s">
        <v>157</v>
      </c>
      <c r="C8" s="127">
        <v>0</v>
      </c>
      <c r="D8" s="127">
        <v>0</v>
      </c>
      <c r="E8" s="81">
        <f>C8-D8</f>
        <v>0</v>
      </c>
      <c r="F8" s="127">
        <v>0</v>
      </c>
      <c r="G8" s="81">
        <f>E8-F8</f>
        <v>0</v>
      </c>
      <c r="H8" s="129">
        <v>0</v>
      </c>
      <c r="I8" s="81">
        <f>G8*H8</f>
        <v>0</v>
      </c>
    </row>
    <row r="9" spans="1:11" x14ac:dyDescent="0.25">
      <c r="A9" s="13">
        <f t="shared" si="0"/>
        <v>3</v>
      </c>
      <c r="B9" s="4" t="s">
        <v>158</v>
      </c>
      <c r="C9" s="127">
        <v>0</v>
      </c>
      <c r="D9" s="127">
        <v>0</v>
      </c>
      <c r="E9" s="81">
        <f>C9-D9</f>
        <v>0</v>
      </c>
      <c r="F9" s="127">
        <v>0</v>
      </c>
      <c r="G9" s="81">
        <f>E9-F9</f>
        <v>0</v>
      </c>
      <c r="H9" s="129">
        <v>0</v>
      </c>
      <c r="I9" s="81">
        <f>G9*H9</f>
        <v>0</v>
      </c>
    </row>
    <row r="10" spans="1:11" x14ac:dyDescent="0.25">
      <c r="A10" s="13">
        <f t="shared" si="0"/>
        <v>4</v>
      </c>
      <c r="B10" s="4" t="s">
        <v>159</v>
      </c>
      <c r="C10" s="127">
        <v>0</v>
      </c>
      <c r="D10" s="127">
        <v>0</v>
      </c>
      <c r="E10" s="81">
        <f>C10-D10</f>
        <v>0</v>
      </c>
      <c r="F10" s="127">
        <v>0</v>
      </c>
      <c r="G10" s="81">
        <f>E10-F10</f>
        <v>0</v>
      </c>
      <c r="H10" s="129">
        <v>0</v>
      </c>
      <c r="I10" s="81">
        <f>G10*H10</f>
        <v>0</v>
      </c>
    </row>
    <row r="11" spans="1:11" x14ac:dyDescent="0.25">
      <c r="A11" s="13">
        <f t="shared" si="0"/>
        <v>5</v>
      </c>
      <c r="B11" s="4" t="s">
        <v>160</v>
      </c>
      <c r="C11" s="127">
        <v>0</v>
      </c>
      <c r="D11" s="127">
        <v>0</v>
      </c>
      <c r="E11" s="81">
        <f>C11-D11</f>
        <v>0</v>
      </c>
      <c r="F11" s="127">
        <v>0</v>
      </c>
      <c r="G11" s="81">
        <f>E11-F11</f>
        <v>0</v>
      </c>
      <c r="H11" s="129">
        <v>0</v>
      </c>
      <c r="I11" s="81">
        <f>G11*H11</f>
        <v>0</v>
      </c>
    </row>
    <row r="12" spans="1:11" ht="15.75" thickBot="1" x14ac:dyDescent="0.3">
      <c r="A12" s="13">
        <f t="shared" si="0"/>
        <v>6</v>
      </c>
      <c r="B12" s="15" t="s">
        <v>161</v>
      </c>
      <c r="C12" s="51">
        <f>SUM(C8:C11)</f>
        <v>0</v>
      </c>
      <c r="D12" s="51">
        <f>SUM(D8:D11)</f>
        <v>0</v>
      </c>
      <c r="E12" s="51">
        <f>SUM(E8:E11)</f>
        <v>0</v>
      </c>
      <c r="F12" s="51">
        <f>SUM(F8:F11)</f>
        <v>0</v>
      </c>
      <c r="G12" s="51">
        <f>SUM(G8:G11)</f>
        <v>0</v>
      </c>
      <c r="I12" s="82">
        <f>SUM(I8:I11)</f>
        <v>0</v>
      </c>
    </row>
    <row r="13" spans="1:11" ht="15.75" thickTop="1" x14ac:dyDescent="0.25">
      <c r="A13" s="13">
        <f t="shared" si="0"/>
        <v>7</v>
      </c>
      <c r="B13" s="15"/>
      <c r="C13" s="83"/>
      <c r="D13" s="83"/>
      <c r="E13" s="83"/>
      <c r="F13" s="83"/>
      <c r="G13" s="83"/>
      <c r="I13" s="84"/>
    </row>
    <row r="14" spans="1:11" x14ac:dyDescent="0.25">
      <c r="A14" s="13">
        <f t="shared" si="0"/>
        <v>8</v>
      </c>
      <c r="B14" s="4" t="s">
        <v>162</v>
      </c>
      <c r="C14" s="127">
        <v>0</v>
      </c>
      <c r="D14" s="127">
        <v>0</v>
      </c>
      <c r="E14" s="81">
        <f>C14-D14</f>
        <v>0</v>
      </c>
      <c r="F14" s="127">
        <v>0</v>
      </c>
      <c r="G14" s="81">
        <f>E14-F14</f>
        <v>0</v>
      </c>
      <c r="H14" s="129">
        <v>0</v>
      </c>
      <c r="I14" s="81">
        <f>G14*H14</f>
        <v>0</v>
      </c>
    </row>
    <row r="15" spans="1:11" x14ac:dyDescent="0.25">
      <c r="A15" s="13">
        <f t="shared" si="0"/>
        <v>9</v>
      </c>
      <c r="B15" s="4" t="s">
        <v>163</v>
      </c>
      <c r="C15" s="127">
        <v>0</v>
      </c>
      <c r="D15" s="127">
        <v>0</v>
      </c>
      <c r="E15" s="81">
        <f>C15-D15</f>
        <v>0</v>
      </c>
      <c r="F15" s="127">
        <v>0</v>
      </c>
      <c r="G15" s="81">
        <f>E15-F15</f>
        <v>0</v>
      </c>
      <c r="H15" s="129">
        <v>0</v>
      </c>
      <c r="I15" s="81">
        <f>G15*H15</f>
        <v>0</v>
      </c>
    </row>
    <row r="16" spans="1:11" x14ac:dyDescent="0.25">
      <c r="A16" s="13">
        <f t="shared" si="0"/>
        <v>10</v>
      </c>
      <c r="B16" s="85" t="s">
        <v>164</v>
      </c>
      <c r="C16" s="127">
        <v>0</v>
      </c>
      <c r="D16" s="127">
        <v>0</v>
      </c>
      <c r="E16" s="81">
        <f>C16-D16</f>
        <v>0</v>
      </c>
      <c r="F16" s="127">
        <v>0</v>
      </c>
      <c r="G16" s="81">
        <f>E16-F16</f>
        <v>0</v>
      </c>
      <c r="H16" s="129">
        <v>0</v>
      </c>
      <c r="I16" s="81">
        <f>G16*H16</f>
        <v>0</v>
      </c>
      <c r="J16" s="14"/>
      <c r="K16" s="14"/>
    </row>
    <row r="17" spans="1:13" ht="15.75" thickBot="1" x14ac:dyDescent="0.3">
      <c r="A17" s="13">
        <f t="shared" si="0"/>
        <v>11</v>
      </c>
      <c r="C17" s="51">
        <f>SUM(C14:C16)</f>
        <v>0</v>
      </c>
      <c r="D17" s="51">
        <f>SUM(D14:D16)</f>
        <v>0</v>
      </c>
      <c r="E17" s="51">
        <f>SUM(E14:E16)</f>
        <v>0</v>
      </c>
      <c r="F17" s="51">
        <f>SUM(F14:F16)</f>
        <v>0</v>
      </c>
      <c r="G17" s="51">
        <f>SUM(G14:G16)</f>
        <v>0</v>
      </c>
      <c r="I17" s="82">
        <f>SUM(I14:I16)</f>
        <v>0</v>
      </c>
    </row>
    <row r="18" spans="1:13" ht="15.75" thickTop="1" x14ac:dyDescent="0.25">
      <c r="A18" s="13">
        <f t="shared" si="0"/>
        <v>12</v>
      </c>
      <c r="C18" s="83"/>
      <c r="D18" s="83"/>
      <c r="E18" s="83"/>
      <c r="F18" s="83"/>
      <c r="G18" s="83"/>
      <c r="I18" s="84"/>
    </row>
    <row r="19" spans="1:13" ht="30" x14ac:dyDescent="0.25">
      <c r="A19" s="13">
        <f t="shared" si="0"/>
        <v>13</v>
      </c>
      <c r="B19" s="85" t="s">
        <v>165</v>
      </c>
      <c r="C19" s="127">
        <v>0</v>
      </c>
      <c r="D19" s="127">
        <v>0</v>
      </c>
      <c r="E19" s="81">
        <f>C19-D19</f>
        <v>0</v>
      </c>
      <c r="F19" s="127">
        <v>0</v>
      </c>
      <c r="G19" s="81">
        <f>E19-F19</f>
        <v>0</v>
      </c>
      <c r="H19" s="129">
        <v>0</v>
      </c>
      <c r="I19" s="81">
        <f>G19*H19</f>
        <v>0</v>
      </c>
    </row>
    <row r="20" spans="1:13" ht="15" customHeight="1" x14ac:dyDescent="0.25">
      <c r="A20" s="13">
        <f t="shared" si="0"/>
        <v>14</v>
      </c>
      <c r="B20" s="85" t="s">
        <v>166</v>
      </c>
      <c r="C20" s="127">
        <v>0</v>
      </c>
      <c r="D20" s="127">
        <v>0</v>
      </c>
      <c r="E20" s="81">
        <f>C20-D20</f>
        <v>0</v>
      </c>
      <c r="F20" s="127">
        <v>0</v>
      </c>
      <c r="G20" s="81">
        <f>E20-F20</f>
        <v>0</v>
      </c>
      <c r="H20" s="129">
        <v>0</v>
      </c>
      <c r="I20" s="81">
        <f>G20*H20</f>
        <v>0</v>
      </c>
    </row>
    <row r="21" spans="1:13" ht="30" x14ac:dyDescent="0.25">
      <c r="A21" s="13">
        <f t="shared" si="0"/>
        <v>15</v>
      </c>
      <c r="B21" s="86" t="s">
        <v>167</v>
      </c>
      <c r="C21" s="127">
        <v>0</v>
      </c>
      <c r="D21" s="127">
        <v>0</v>
      </c>
      <c r="E21" s="81">
        <f>C21-D21</f>
        <v>0</v>
      </c>
      <c r="F21" s="127">
        <v>0</v>
      </c>
      <c r="G21" s="81">
        <f>E21-F21</f>
        <v>0</v>
      </c>
      <c r="H21" s="129">
        <v>0</v>
      </c>
      <c r="I21" s="81">
        <f>G21*H21</f>
        <v>0</v>
      </c>
    </row>
    <row r="22" spans="1:13" x14ac:dyDescent="0.25">
      <c r="A22" s="13">
        <f t="shared" si="0"/>
        <v>16</v>
      </c>
      <c r="B22" s="86" t="s">
        <v>168</v>
      </c>
      <c r="C22" s="127">
        <v>0</v>
      </c>
      <c r="D22" s="127">
        <v>0</v>
      </c>
      <c r="E22" s="81">
        <f>C22-D22</f>
        <v>0</v>
      </c>
      <c r="F22" s="127">
        <v>0</v>
      </c>
      <c r="G22" s="81">
        <f>E22-F22</f>
        <v>0</v>
      </c>
      <c r="H22" s="129">
        <v>0</v>
      </c>
      <c r="I22" s="81">
        <f>G22*H22</f>
        <v>0</v>
      </c>
    </row>
    <row r="23" spans="1:13" x14ac:dyDescent="0.25">
      <c r="A23" s="13">
        <f t="shared" si="0"/>
        <v>17</v>
      </c>
      <c r="B23" s="86" t="s">
        <v>169</v>
      </c>
      <c r="C23" s="127">
        <v>0</v>
      </c>
      <c r="D23" s="127">
        <v>0</v>
      </c>
      <c r="E23" s="81">
        <f>C23-D23</f>
        <v>0</v>
      </c>
      <c r="F23" s="127">
        <v>0</v>
      </c>
      <c r="G23" s="81">
        <f>E23-F23</f>
        <v>0</v>
      </c>
      <c r="H23" s="129">
        <v>0</v>
      </c>
      <c r="I23" s="81">
        <f>G23*H23</f>
        <v>0</v>
      </c>
    </row>
    <row r="24" spans="1:13" ht="15.75" thickBot="1" x14ac:dyDescent="0.3">
      <c r="A24" s="13">
        <f t="shared" si="0"/>
        <v>18</v>
      </c>
      <c r="C24" s="51">
        <f>SUM(C19:C23)</f>
        <v>0</v>
      </c>
      <c r="D24" s="51">
        <f>SUM(D19:D23)</f>
        <v>0</v>
      </c>
      <c r="E24" s="51">
        <f>SUM(E19:E23)</f>
        <v>0</v>
      </c>
      <c r="F24" s="51">
        <f>SUM(F19:F23)</f>
        <v>0</v>
      </c>
      <c r="G24" s="51">
        <f>SUM(G19:G23)</f>
        <v>0</v>
      </c>
      <c r="I24" s="82">
        <f>SUM(I19:I23)</f>
        <v>0</v>
      </c>
      <c r="M24" s="204"/>
    </row>
    <row r="25" spans="1:13" ht="15.75" thickTop="1" x14ac:dyDescent="0.25">
      <c r="A25" s="13">
        <f t="shared" si="0"/>
        <v>19</v>
      </c>
      <c r="C25" s="83"/>
      <c r="D25" s="83"/>
      <c r="E25" s="83"/>
      <c r="F25" s="83"/>
      <c r="G25" s="83"/>
      <c r="I25" s="84"/>
    </row>
    <row r="26" spans="1:13" x14ac:dyDescent="0.25">
      <c r="A26" s="13">
        <f t="shared" si="0"/>
        <v>20</v>
      </c>
      <c r="B26" s="15" t="s">
        <v>170</v>
      </c>
      <c r="C26" s="81">
        <f>C12+C17-C24</f>
        <v>0</v>
      </c>
      <c r="D26" s="81">
        <f>D12+D17-D24</f>
        <v>0</v>
      </c>
      <c r="E26" s="81">
        <f>E12+E17-E24</f>
        <v>0</v>
      </c>
      <c r="F26" s="81">
        <f>F12+F17-F24</f>
        <v>0</v>
      </c>
      <c r="G26" s="81">
        <f>G12+G17-G24</f>
        <v>0</v>
      </c>
      <c r="I26" s="81">
        <f>I12+I17-I24</f>
        <v>0</v>
      </c>
    </row>
    <row r="27" spans="1:13" x14ac:dyDescent="0.25">
      <c r="A27" s="13">
        <f t="shared" si="0"/>
        <v>21</v>
      </c>
      <c r="B27" s="4" t="s">
        <v>171</v>
      </c>
      <c r="C27" s="127">
        <v>0</v>
      </c>
      <c r="D27" s="127">
        <v>0</v>
      </c>
      <c r="E27" s="81">
        <f>C27-D27</f>
        <v>0</v>
      </c>
      <c r="F27" s="127">
        <v>0</v>
      </c>
      <c r="G27" s="81">
        <f>E27-F27</f>
        <v>0</v>
      </c>
      <c r="H27" s="129">
        <v>0</v>
      </c>
      <c r="I27" s="81">
        <f>G27*H27</f>
        <v>0</v>
      </c>
    </row>
    <row r="28" spans="1:13" x14ac:dyDescent="0.25">
      <c r="A28" s="13">
        <f t="shared" si="0"/>
        <v>22</v>
      </c>
      <c r="B28" s="4" t="s">
        <v>172</v>
      </c>
      <c r="C28" s="127">
        <v>0</v>
      </c>
      <c r="D28" s="127">
        <v>0</v>
      </c>
      <c r="E28" s="81">
        <f>C28-D28</f>
        <v>0</v>
      </c>
      <c r="F28" s="127">
        <v>0</v>
      </c>
      <c r="G28" s="81">
        <f>E28-F28</f>
        <v>0</v>
      </c>
      <c r="H28" s="129">
        <v>0</v>
      </c>
      <c r="I28" s="81">
        <f>G28*H28</f>
        <v>0</v>
      </c>
    </row>
    <row r="29" spans="1:13" x14ac:dyDescent="0.25">
      <c r="A29" s="13">
        <f t="shared" si="0"/>
        <v>23</v>
      </c>
      <c r="B29" s="4" t="s">
        <v>173</v>
      </c>
      <c r="C29" s="127">
        <v>0</v>
      </c>
      <c r="D29" s="127">
        <v>0</v>
      </c>
      <c r="E29" s="81">
        <f>C29-D29</f>
        <v>0</v>
      </c>
      <c r="F29" s="127">
        <v>0</v>
      </c>
      <c r="G29" s="81">
        <f>E29-F29</f>
        <v>0</v>
      </c>
      <c r="H29" s="129">
        <v>0</v>
      </c>
      <c r="I29" s="81">
        <f>G29*H29</f>
        <v>0</v>
      </c>
    </row>
    <row r="30" spans="1:13" x14ac:dyDescent="0.25">
      <c r="A30" s="13">
        <f t="shared" si="0"/>
        <v>24</v>
      </c>
      <c r="B30" s="4" t="s">
        <v>174</v>
      </c>
      <c r="C30" s="127">
        <v>0</v>
      </c>
      <c r="D30" s="127">
        <v>0</v>
      </c>
      <c r="E30" s="81">
        <f>C30-D30</f>
        <v>0</v>
      </c>
      <c r="F30" s="127">
        <v>0</v>
      </c>
      <c r="G30" s="81">
        <f>E30-F30</f>
        <v>0</v>
      </c>
      <c r="H30" s="129">
        <v>0</v>
      </c>
      <c r="I30" s="81">
        <f>G30*H30</f>
        <v>0</v>
      </c>
    </row>
    <row r="31" spans="1:13" ht="15.75" thickBot="1" x14ac:dyDescent="0.3">
      <c r="A31" s="13">
        <f t="shared" si="0"/>
        <v>25</v>
      </c>
      <c r="B31" s="15" t="s">
        <v>175</v>
      </c>
      <c r="C31" s="87">
        <f>C26-C27-C28-C29-C30</f>
        <v>0</v>
      </c>
      <c r="D31" s="87">
        <f>D26-D27-D28-D29-D30</f>
        <v>0</v>
      </c>
      <c r="E31" s="87">
        <f>E26-E27-E28-E29-E30</f>
        <v>0</v>
      </c>
      <c r="F31" s="87">
        <f>F26-F27-F28-F29-F30</f>
        <v>0</v>
      </c>
      <c r="G31" s="87">
        <f>G26-G27-G28-G29-G30</f>
        <v>0</v>
      </c>
      <c r="I31" s="82">
        <f>I26-I27-I28-I29-I30</f>
        <v>0</v>
      </c>
    </row>
    <row r="32" spans="1:13" ht="15.75" thickTop="1" x14ac:dyDescent="0.25">
      <c r="A32" s="13">
        <f t="shared" si="0"/>
        <v>26</v>
      </c>
      <c r="B32" s="15"/>
      <c r="C32" s="83"/>
      <c r="D32" s="83"/>
      <c r="E32" s="83"/>
      <c r="F32" s="83"/>
      <c r="G32" s="83"/>
      <c r="I32" s="84"/>
    </row>
    <row r="33" spans="1:11" x14ac:dyDescent="0.25">
      <c r="A33" s="13">
        <f t="shared" si="0"/>
        <v>27</v>
      </c>
      <c r="B33" s="4" t="s">
        <v>176</v>
      </c>
      <c r="I33" s="1">
        <f>IF(I31=0,0,'Schedule 1'!I33/'Schedule 2'!I31)</f>
        <v>0</v>
      </c>
    </row>
    <row r="34" spans="1:11" x14ac:dyDescent="0.25">
      <c r="A34" s="13">
        <f t="shared" si="0"/>
        <v>28</v>
      </c>
      <c r="B34" s="4" t="s">
        <v>424</v>
      </c>
      <c r="I34" s="1">
        <f>IF(OR(I33=0,'Schedule 3'!J14=0),0,('Schedule 2'!I33-SUM('Schedule 3'!J10:J12))/('Schedule 3'!F9+'Schedule 3'!F13))</f>
        <v>0</v>
      </c>
    </row>
    <row r="35" spans="1:11" x14ac:dyDescent="0.25">
      <c r="A35" s="13"/>
    </row>
    <row r="40" spans="1:11" x14ac:dyDescent="0.25">
      <c r="K40" s="88"/>
    </row>
  </sheetData>
  <sheetProtection algorithmName="SHA-512" hashValue="a21njkRVdi7EtOM0tulLif2kZfxOAPDBUXoa04Cl6IM2P2wEwMRIwri5ISWl/1hkntNH14OKMB9/WSC/X1fuDQ==" saltValue="Dc85y5IAKhhpOjidOf1ClA==" spinCount="100000" sheet="1" selectLockedCells="1" pivotTables="0"/>
  <customSheetViews>
    <customSheetView guid="{5F6D8428-60EF-48C5-ADDC-BCD7FF61CA69}" scale="90" showPageBreaks="1" printArea="1" view="pageBreakPreview" topLeftCell="A19">
      <selection activeCell="H28" sqref="H28:H31"/>
      <pageMargins left="0" right="0" top="0" bottom="0" header="0" footer="0"/>
      <pageSetup scale="88" orientation="landscape"/>
      <headerFooter>
        <oddFooter>&amp;LRevised 1/2014</oddFooter>
      </headerFooter>
    </customSheetView>
    <customSheetView guid="{E5A06249-98C3-4E85-8B71-5DCE560C1BD5}" scale="90" showPageBreaks="1" printArea="1" view="pageBreakPreview" topLeftCell="A10">
      <selection activeCell="I34" sqref="I34"/>
      <pageMargins left="0" right="0" top="0" bottom="0" header="0" footer="0"/>
      <pageSetup scale="88" orientation="landscape"/>
      <headerFooter>
        <oddFooter>&amp;LRevised 1/2014</oddFooter>
      </headerFooter>
    </customSheetView>
    <customSheetView guid="{F55E0429-B766-4435-8789-251BFCE0C338}" scale="90" showPageBreaks="1" printArea="1" view="pageBreakPreview">
      <selection activeCell="C29" sqref="C29"/>
      <pageMargins left="0" right="0" top="0" bottom="0" header="0" footer="0"/>
      <pageSetup scale="71" orientation="portrait"/>
      <headerFooter>
        <oddFooter>&amp;LRevised 1/2015&amp;CDocket No. 15-01005</oddFooter>
      </headerFooter>
    </customSheetView>
    <customSheetView guid="{560A5679-D9C5-409C-A7EB-33C3B5CAD66D}" scale="85" showPageBreaks="1" printArea="1" view="pageLayout">
      <selection activeCell="C2" sqref="C2"/>
      <pageMargins left="0" right="0" top="0" bottom="0" header="0" footer="0"/>
      <pageSetup scale="90" orientation="landscape"/>
      <headerFooter>
        <oddFooter>&amp;CDocket No. 16-01005&amp;RRevised Jan 2016</oddFooter>
      </headerFooter>
    </customSheetView>
  </customSheetViews>
  <phoneticPr fontId="43" type="noConversion"/>
  <printOptions horizontalCentered="1"/>
  <pageMargins left="0.24545454545454501" right="0.3" top="0.42166666666666702" bottom="0.5" header="0.28749999999999998" footer="0.3"/>
  <pageSetup scale="73" fitToHeight="0" orientation="portrait" r:id="rId1"/>
  <headerFooter differentFirst="1">
    <oddFooter>&amp;L&amp;10Docket No. 21-01005&amp;C&amp;11&amp;P+4 of 14&amp;R&amp;10Revised October 19, 2020</oddFooter>
    <firstFooter>&amp;L&amp;10   Docket No. 24-01005&amp;C&amp;11Page 5 of 14&amp;R&amp;10Revised February 2024</firstFooter>
  </headerFooter>
  <extLst>
    <ext xmlns:mx="http://schemas.microsoft.com/office/mac/excel/2008/main" uri="{64002731-A6B0-56B0-2670-7721B7C09600}">
      <mx:PLV Mode="1"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J21"/>
  <sheetViews>
    <sheetView showGridLines="0" showRuler="0" view="pageLayout" workbookViewId="0">
      <selection activeCell="D9" sqref="D9"/>
    </sheetView>
  </sheetViews>
  <sheetFormatPr defaultColWidth="9" defaultRowHeight="15" x14ac:dyDescent="0.25"/>
  <cols>
    <col min="1" max="1" width="6.875" style="4" customWidth="1"/>
    <col min="2" max="2" width="16.125" style="4" customWidth="1"/>
    <col min="3" max="3" width="4.875" style="4" customWidth="1"/>
    <col min="4" max="4" width="12.125" style="4" customWidth="1"/>
    <col min="5" max="5" width="2.125" style="4" customWidth="1"/>
    <col min="6" max="6" width="12.125" style="4" customWidth="1"/>
    <col min="7" max="7" width="2.125" style="4" customWidth="1"/>
    <col min="8" max="8" width="12.125" style="4" customWidth="1"/>
    <col min="9" max="9" width="1.625" style="4" customWidth="1"/>
    <col min="10" max="10" width="12.125" style="4" customWidth="1"/>
    <col min="11" max="16384" width="9" style="4"/>
  </cols>
  <sheetData>
    <row r="1" spans="1:10" ht="15.75" x14ac:dyDescent="0.25">
      <c r="J1" s="160" t="s">
        <v>177</v>
      </c>
    </row>
    <row r="2" spans="1:10" x14ac:dyDescent="0.25">
      <c r="A2" s="4" t="s">
        <v>52</v>
      </c>
      <c r="C2" s="53">
        <f>'Cover Sheet'!B23</f>
        <v>0</v>
      </c>
    </row>
    <row r="3" spans="1:10" x14ac:dyDescent="0.25">
      <c r="A3" s="4" t="s">
        <v>46</v>
      </c>
      <c r="C3" s="234">
        <f>+'Cover Sheet'!E31</f>
        <v>0</v>
      </c>
      <c r="D3" s="234"/>
      <c r="E3" s="234"/>
    </row>
    <row r="4" spans="1:10" ht="15.75" customHeight="1" x14ac:dyDescent="0.25">
      <c r="B4" s="9"/>
      <c r="C4" s="9"/>
      <c r="D4" s="9"/>
      <c r="E4" s="9"/>
      <c r="F4" s="9"/>
      <c r="G4" s="9"/>
      <c r="H4" s="9"/>
      <c r="I4" s="9"/>
      <c r="J4" s="9"/>
    </row>
    <row r="5" spans="1:10" ht="16.5" thickBot="1" x14ac:dyDescent="0.3">
      <c r="A5" s="161" t="s">
        <v>178</v>
      </c>
      <c r="F5" s="13"/>
      <c r="G5" s="13"/>
      <c r="J5" s="13"/>
    </row>
    <row r="6" spans="1:10" ht="30.75" thickBot="1" x14ac:dyDescent="0.3">
      <c r="A6" s="65" t="s">
        <v>108</v>
      </c>
      <c r="B6" s="163" t="s">
        <v>109</v>
      </c>
      <c r="C6" s="66"/>
      <c r="D6" s="163" t="s">
        <v>179</v>
      </c>
      <c r="E6" s="163"/>
      <c r="F6" s="163" t="s">
        <v>180</v>
      </c>
      <c r="G6" s="163"/>
      <c r="H6" s="163" t="s">
        <v>181</v>
      </c>
      <c r="I6" s="66"/>
      <c r="J6" s="164" t="s">
        <v>182</v>
      </c>
    </row>
    <row r="7" spans="1:10" x14ac:dyDescent="0.25">
      <c r="B7" s="13" t="s">
        <v>117</v>
      </c>
      <c r="C7" s="13"/>
      <c r="D7" s="13" t="s">
        <v>118</v>
      </c>
      <c r="E7" s="13"/>
      <c r="F7" s="13" t="s">
        <v>183</v>
      </c>
      <c r="G7" s="13"/>
      <c r="H7" s="13" t="s">
        <v>120</v>
      </c>
      <c r="I7" s="13"/>
      <c r="J7" s="13" t="s">
        <v>184</v>
      </c>
    </row>
    <row r="8" spans="1:10" x14ac:dyDescent="0.25">
      <c r="B8" s="13"/>
    </row>
    <row r="9" spans="1:10" x14ac:dyDescent="0.25">
      <c r="A9" s="13">
        <v>1</v>
      </c>
      <c r="B9" s="4" t="s">
        <v>423</v>
      </c>
      <c r="D9" s="127">
        <v>0</v>
      </c>
      <c r="E9" s="67"/>
      <c r="F9" s="68">
        <f>IF($D$14=0,0,D9/$D$14)</f>
        <v>0</v>
      </c>
      <c r="G9" s="68"/>
      <c r="H9" s="131">
        <v>0</v>
      </c>
      <c r="I9" s="69"/>
      <c r="J9" s="68">
        <f>F9*H9</f>
        <v>0</v>
      </c>
    </row>
    <row r="10" spans="1:10" x14ac:dyDescent="0.25">
      <c r="A10" s="13">
        <f>A9+1</f>
        <v>2</v>
      </c>
      <c r="B10" s="4" t="s">
        <v>185</v>
      </c>
      <c r="D10" s="127">
        <v>0</v>
      </c>
      <c r="E10" s="70"/>
      <c r="F10" s="68">
        <f>IF($D$14=0,0,D10/$D$14)</f>
        <v>0</v>
      </c>
      <c r="G10" s="68"/>
      <c r="H10" s="131">
        <v>0</v>
      </c>
      <c r="I10" s="71"/>
      <c r="J10" s="68">
        <f>F10*H10</f>
        <v>0</v>
      </c>
    </row>
    <row r="11" spans="1:10" x14ac:dyDescent="0.25">
      <c r="A11" s="13">
        <f t="shared" ref="A11:A12" si="0">A10+1</f>
        <v>3</v>
      </c>
      <c r="B11" s="4" t="s">
        <v>186</v>
      </c>
      <c r="D11" s="127">
        <v>0</v>
      </c>
      <c r="E11" s="70"/>
      <c r="F11" s="68">
        <f>IF($D$14=0,0,D11/$D$14)</f>
        <v>0</v>
      </c>
      <c r="G11" s="68"/>
      <c r="H11" s="131">
        <v>0</v>
      </c>
      <c r="I11" s="71"/>
      <c r="J11" s="68">
        <f>F11*H11</f>
        <v>0</v>
      </c>
    </row>
    <row r="12" spans="1:10" x14ac:dyDescent="0.25">
      <c r="A12" s="13">
        <f t="shared" si="0"/>
        <v>4</v>
      </c>
      <c r="B12" s="4" t="s">
        <v>187</v>
      </c>
      <c r="D12" s="127">
        <v>0</v>
      </c>
      <c r="E12" s="70"/>
      <c r="F12" s="68">
        <f>IF($D$14=0,0,D12/$D$14)</f>
        <v>0</v>
      </c>
      <c r="G12" s="68"/>
      <c r="H12" s="131">
        <v>0</v>
      </c>
      <c r="I12" s="71"/>
      <c r="J12" s="68">
        <f>F12*H12</f>
        <v>0</v>
      </c>
    </row>
    <row r="13" spans="1:10" x14ac:dyDescent="0.25">
      <c r="A13" s="13">
        <f t="shared" ref="A13:A18" si="1">A12+1</f>
        <v>5</v>
      </c>
      <c r="B13" s="4" t="s">
        <v>188</v>
      </c>
      <c r="D13" s="128">
        <v>0</v>
      </c>
      <c r="E13" s="72"/>
      <c r="F13" s="73">
        <f>IF($D$14=0,0,D13/$D$14)</f>
        <v>0</v>
      </c>
      <c r="G13" s="68"/>
      <c r="H13" s="151">
        <v>0</v>
      </c>
      <c r="J13" s="73">
        <f>F13*H13</f>
        <v>0</v>
      </c>
    </row>
    <row r="14" spans="1:10" ht="15.75" thickBot="1" x14ac:dyDescent="0.3">
      <c r="A14" s="13">
        <f t="shared" si="1"/>
        <v>6</v>
      </c>
      <c r="B14" s="4" t="s">
        <v>189</v>
      </c>
      <c r="D14" s="74">
        <f>SUM(D9:D13)</f>
        <v>0</v>
      </c>
      <c r="E14" s="75"/>
      <c r="F14" s="76">
        <f>SUM(F9:F13)</f>
        <v>0</v>
      </c>
      <c r="G14" s="68"/>
      <c r="H14" s="76"/>
      <c r="J14" s="76">
        <f>SUM(J9:J13)</f>
        <v>0</v>
      </c>
    </row>
    <row r="15" spans="1:10" ht="15.75" thickTop="1" x14ac:dyDescent="0.25">
      <c r="A15" s="13">
        <f t="shared" si="1"/>
        <v>7</v>
      </c>
    </row>
    <row r="16" spans="1:10" x14ac:dyDescent="0.25">
      <c r="A16" s="13">
        <f t="shared" si="1"/>
        <v>8</v>
      </c>
    </row>
    <row r="17" spans="1:10" x14ac:dyDescent="0.25">
      <c r="A17" s="13">
        <f t="shared" si="1"/>
        <v>9</v>
      </c>
      <c r="C17" s="7"/>
      <c r="D17" s="7"/>
      <c r="E17" s="7"/>
      <c r="F17" s="7"/>
      <c r="G17" s="7"/>
      <c r="H17" s="7" t="s">
        <v>190</v>
      </c>
      <c r="I17" s="13"/>
      <c r="J17" s="132"/>
    </row>
    <row r="18" spans="1:10" x14ac:dyDescent="0.25">
      <c r="A18" s="13">
        <f t="shared" si="1"/>
        <v>10</v>
      </c>
      <c r="C18" s="7"/>
      <c r="D18" s="7"/>
      <c r="E18" s="7"/>
      <c r="F18" s="7"/>
      <c r="G18" s="7"/>
      <c r="H18" s="7" t="s">
        <v>191</v>
      </c>
      <c r="I18" s="13"/>
      <c r="J18" s="132"/>
    </row>
    <row r="19" spans="1:10" x14ac:dyDescent="0.25">
      <c r="A19" s="13">
        <v>11</v>
      </c>
      <c r="C19" s="7"/>
      <c r="D19" s="7"/>
      <c r="E19" s="7"/>
      <c r="F19" s="7"/>
      <c r="G19" s="7"/>
      <c r="H19" s="7" t="s">
        <v>192</v>
      </c>
      <c r="I19" s="13"/>
      <c r="J19" s="133"/>
    </row>
    <row r="20" spans="1:10" x14ac:dyDescent="0.25">
      <c r="A20" s="13"/>
    </row>
    <row r="21" spans="1:10" x14ac:dyDescent="0.25">
      <c r="A21" s="13"/>
    </row>
  </sheetData>
  <sheetProtection algorithmName="SHA-512" hashValue="c5InzGEym3vFQAMFOmP5LLNmNAecsnF90JtR6G06f/ZOMbfomdnlNc9hoq4yBVhZ/j11ics33IBOYFKlUdd/4g==" saltValue="ML48xcPl310JxNZxBsvVHg==" spinCount="100000" sheet="1" scenarios="1" selectLockedCells="1" pivotTables="0"/>
  <customSheetViews>
    <customSheetView guid="{5F6D8428-60EF-48C5-ADDC-BCD7FF61CA69}" scale="90" showPageBreaks="1" printArea="1" view="pageBreakPreview" topLeftCell="A4">
      <selection activeCell="B21" sqref="B21"/>
      <pageMargins left="0" right="0" top="0" bottom="0" header="0" footer="0"/>
      <pageSetup orientation="portrait"/>
      <headerFooter>
        <oddFooter>&amp;LRevised 1/2014</oddFooter>
      </headerFooter>
    </customSheetView>
    <customSheetView guid="{E5A06249-98C3-4E85-8B71-5DCE560C1BD5}" scale="90" showPageBreaks="1" printArea="1" view="pageBreakPreview" topLeftCell="A4">
      <selection activeCell="B21" sqref="B21"/>
      <pageMargins left="0" right="0" top="0" bottom="0" header="0" footer="0"/>
      <pageSetup orientation="portrait"/>
      <headerFooter>
        <oddFooter>&amp;LRevised 1/2014</oddFooter>
      </headerFooter>
    </customSheetView>
    <customSheetView guid="{F55E0429-B766-4435-8789-251BFCE0C338}" scale="90" showPageBreaks="1" printArea="1" view="pageBreakPreview" topLeftCell="A4">
      <selection activeCell="H143" sqref="G143:H144"/>
      <pageMargins left="0" right="0" top="0" bottom="0" header="0" footer="0"/>
      <pageSetup scale="87" orientation="portrait"/>
      <headerFooter>
        <oddFooter>&amp;LRevised 1/2015&amp;CDocket No. 15-01005</oddFooter>
      </headerFooter>
    </customSheetView>
    <customSheetView guid="{560A5679-D9C5-409C-A7EB-33C3B5CAD66D}" scale="85" showPageBreaks="1" printArea="1" view="pageLayout">
      <selection activeCell="C3" sqref="C3"/>
      <pageMargins left="0" right="0" top="0" bottom="0" header="0" footer="0"/>
      <pageSetup orientation="portrait"/>
      <headerFooter>
        <oddFooter>&amp;CDocket No. 16-01005&amp;RRevised Jan 2016</oddFooter>
      </headerFooter>
    </customSheetView>
  </customSheetViews>
  <mergeCells count="1">
    <mergeCell ref="C3:E3"/>
  </mergeCells>
  <phoneticPr fontId="43" type="noConversion"/>
  <printOptions horizontalCentered="1"/>
  <pageMargins left="0.24545454545454501" right="0.3" top="0.42166666666666702" bottom="0.5" header="0.28749999999999998" footer="0.3"/>
  <pageSetup fitToHeight="0" orientation="portrait" r:id="rId1"/>
  <headerFooter differentFirst="1">
    <oddFooter>&amp;L&amp;10Docket No. 21-01005&amp;C&amp;11&amp;P+5 of 14&amp;R&amp;10Revised October 19, 2020</oddFooter>
    <firstFooter>&amp;L&amp;10   Docket No. 24-01005&amp;C&amp;11Page 6 of 14&amp;R&amp;10Revised February 2024</firstFooter>
  </headerFooter>
  <extLst>
    <ext xmlns:mx="http://schemas.microsoft.com/office/mac/excel/2008/main" uri="{64002731-A6B0-56B0-2670-7721B7C09600}">
      <mx:PLV Mode="1"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I27"/>
  <sheetViews>
    <sheetView showGridLines="0" showRuler="0" view="pageLayout" workbookViewId="0">
      <selection activeCell="D10" sqref="D10"/>
    </sheetView>
  </sheetViews>
  <sheetFormatPr defaultColWidth="9" defaultRowHeight="15" x14ac:dyDescent="0.25"/>
  <cols>
    <col min="1" max="1" width="13" style="4" customWidth="1"/>
    <col min="2" max="2" width="46.125" style="4" customWidth="1"/>
    <col min="3" max="3" width="3.125" style="4" customWidth="1"/>
    <col min="4" max="4" width="20.5" style="4" customWidth="1"/>
    <col min="5" max="5" width="15.625" style="4" customWidth="1"/>
    <col min="6" max="6" width="16.375" style="4" customWidth="1"/>
    <col min="7" max="7" width="15.125" style="4" customWidth="1"/>
    <col min="8" max="16384" width="9" style="4"/>
  </cols>
  <sheetData>
    <row r="1" spans="1:9" ht="15.75" x14ac:dyDescent="0.25">
      <c r="G1" s="160" t="s">
        <v>193</v>
      </c>
    </row>
    <row r="2" spans="1:9" x14ac:dyDescent="0.25">
      <c r="A2" s="4" t="s">
        <v>52</v>
      </c>
      <c r="B2" s="53">
        <f>'Cover Sheet'!B23</f>
        <v>0</v>
      </c>
      <c r="E2" s="53"/>
    </row>
    <row r="3" spans="1:9" x14ac:dyDescent="0.25">
      <c r="A3" s="4" t="s">
        <v>46</v>
      </c>
      <c r="B3" s="181">
        <f>+'Cover Sheet'!E31</f>
        <v>0</v>
      </c>
      <c r="E3" s="54"/>
    </row>
    <row r="5" spans="1:9" ht="16.5" thickBot="1" x14ac:dyDescent="0.3">
      <c r="A5" s="161" t="s">
        <v>194</v>
      </c>
      <c r="C5" s="55"/>
      <c r="D5" s="55"/>
      <c r="E5" s="55"/>
      <c r="F5" s="55"/>
      <c r="G5" s="55"/>
      <c r="H5" s="56"/>
      <c r="I5" s="56"/>
    </row>
    <row r="6" spans="1:9" x14ac:dyDescent="0.25">
      <c r="A6" s="57"/>
      <c r="B6" s="58"/>
      <c r="C6" s="58"/>
      <c r="D6" s="59" t="s">
        <v>195</v>
      </c>
      <c r="E6" s="59"/>
      <c r="F6" s="60"/>
      <c r="G6" s="61"/>
    </row>
    <row r="7" spans="1:9" ht="15.75" customHeight="1" thickBot="1" x14ac:dyDescent="0.3">
      <c r="A7" s="22" t="s">
        <v>108</v>
      </c>
      <c r="B7" s="23" t="s">
        <v>109</v>
      </c>
      <c r="C7" s="23"/>
      <c r="D7" s="23" t="s">
        <v>196</v>
      </c>
      <c r="E7" s="23" t="s">
        <v>189</v>
      </c>
      <c r="F7" s="23" t="s">
        <v>197</v>
      </c>
      <c r="G7" s="24" t="s">
        <v>198</v>
      </c>
    </row>
    <row r="8" spans="1:9" x14ac:dyDescent="0.25">
      <c r="B8" s="13" t="s">
        <v>117</v>
      </c>
      <c r="C8" s="13"/>
      <c r="D8" s="13" t="s">
        <v>118</v>
      </c>
      <c r="E8" s="13" t="s">
        <v>183</v>
      </c>
      <c r="F8" s="13" t="s">
        <v>120</v>
      </c>
      <c r="G8" s="13" t="s">
        <v>184</v>
      </c>
    </row>
    <row r="9" spans="1:9" x14ac:dyDescent="0.25">
      <c r="B9" s="13"/>
      <c r="C9" s="13"/>
    </row>
    <row r="10" spans="1:9" x14ac:dyDescent="0.25">
      <c r="A10" s="13">
        <v>1</v>
      </c>
      <c r="B10" s="8" t="s">
        <v>199</v>
      </c>
      <c r="D10" s="127"/>
      <c r="E10" s="127">
        <v>0</v>
      </c>
      <c r="F10" s="127">
        <v>0</v>
      </c>
      <c r="G10" s="127">
        <v>0</v>
      </c>
    </row>
    <row r="11" spans="1:9" x14ac:dyDescent="0.25">
      <c r="A11" s="13">
        <f>A10+1</f>
        <v>2</v>
      </c>
      <c r="B11" s="8" t="s">
        <v>200</v>
      </c>
      <c r="D11" s="127"/>
      <c r="E11" s="127">
        <v>0</v>
      </c>
      <c r="F11" s="127">
        <v>0</v>
      </c>
      <c r="G11" s="127">
        <v>0</v>
      </c>
    </row>
    <row r="12" spans="1:9" x14ac:dyDescent="0.25">
      <c r="A12" s="13">
        <f t="shared" ref="A12:A24" si="0">A11+1</f>
        <v>3</v>
      </c>
      <c r="B12" s="8" t="s">
        <v>201</v>
      </c>
      <c r="D12" s="127"/>
      <c r="E12" s="127">
        <v>0</v>
      </c>
      <c r="F12" s="127">
        <v>0</v>
      </c>
      <c r="G12" s="127">
        <v>0</v>
      </c>
    </row>
    <row r="13" spans="1:9" x14ac:dyDescent="0.25">
      <c r="A13" s="13">
        <f t="shared" si="0"/>
        <v>4</v>
      </c>
      <c r="B13" s="8" t="s">
        <v>202</v>
      </c>
      <c r="D13" s="127"/>
      <c r="E13" s="127">
        <v>0</v>
      </c>
      <c r="F13" s="127">
        <v>0</v>
      </c>
      <c r="G13" s="127">
        <v>0</v>
      </c>
    </row>
    <row r="14" spans="1:9" x14ac:dyDescent="0.25">
      <c r="A14" s="13">
        <f t="shared" si="0"/>
        <v>5</v>
      </c>
      <c r="B14" s="8" t="s">
        <v>203</v>
      </c>
      <c r="D14" s="127"/>
      <c r="E14" s="127">
        <v>0</v>
      </c>
      <c r="F14" s="127">
        <v>0</v>
      </c>
      <c r="G14" s="127">
        <v>0</v>
      </c>
    </row>
    <row r="15" spans="1:9" x14ac:dyDescent="0.25">
      <c r="A15" s="13">
        <f t="shared" si="0"/>
        <v>6</v>
      </c>
      <c r="B15" s="8" t="s">
        <v>204</v>
      </c>
      <c r="D15" s="127"/>
      <c r="E15" s="127">
        <v>0</v>
      </c>
      <c r="F15" s="127">
        <v>0</v>
      </c>
      <c r="G15" s="127">
        <v>0</v>
      </c>
    </row>
    <row r="16" spans="1:9" x14ac:dyDescent="0.25">
      <c r="A16" s="13">
        <f t="shared" si="0"/>
        <v>7</v>
      </c>
      <c r="B16" s="8" t="s">
        <v>205</v>
      </c>
      <c r="D16" s="127"/>
      <c r="E16" s="127">
        <v>0</v>
      </c>
      <c r="F16" s="127">
        <v>0</v>
      </c>
      <c r="G16" s="127">
        <v>0</v>
      </c>
    </row>
    <row r="17" spans="1:7" x14ac:dyDescent="0.25">
      <c r="A17" s="13">
        <f t="shared" si="0"/>
        <v>8</v>
      </c>
      <c r="B17" s="8" t="s">
        <v>206</v>
      </c>
      <c r="D17" s="127"/>
      <c r="E17" s="127">
        <v>0</v>
      </c>
      <c r="F17" s="127">
        <v>0</v>
      </c>
      <c r="G17" s="127">
        <v>0</v>
      </c>
    </row>
    <row r="18" spans="1:7" x14ac:dyDescent="0.25">
      <c r="A18" s="13">
        <f t="shared" si="0"/>
        <v>9</v>
      </c>
      <c r="B18" s="8" t="s">
        <v>207</v>
      </c>
    </row>
    <row r="19" spans="1:7" x14ac:dyDescent="0.25">
      <c r="A19" s="13">
        <f t="shared" si="0"/>
        <v>10</v>
      </c>
      <c r="B19" s="134"/>
      <c r="D19" s="127"/>
      <c r="E19" s="127">
        <v>0</v>
      </c>
      <c r="F19" s="127">
        <v>0</v>
      </c>
      <c r="G19" s="127">
        <v>0</v>
      </c>
    </row>
    <row r="20" spans="1:7" x14ac:dyDescent="0.25">
      <c r="A20" s="13">
        <f t="shared" si="0"/>
        <v>11</v>
      </c>
      <c r="B20" s="134"/>
      <c r="D20" s="127"/>
      <c r="E20" s="127">
        <v>0</v>
      </c>
      <c r="F20" s="127">
        <v>0</v>
      </c>
      <c r="G20" s="127">
        <v>0</v>
      </c>
    </row>
    <row r="21" spans="1:7" x14ac:dyDescent="0.25">
      <c r="A21" s="13">
        <f t="shared" si="0"/>
        <v>12</v>
      </c>
      <c r="B21" s="134"/>
      <c r="C21" s="7"/>
      <c r="D21" s="127"/>
      <c r="E21" s="127">
        <v>0</v>
      </c>
      <c r="F21" s="127">
        <v>0</v>
      </c>
      <c r="G21" s="127">
        <v>0</v>
      </c>
    </row>
    <row r="22" spans="1:7" x14ac:dyDescent="0.25">
      <c r="A22" s="13">
        <f t="shared" si="0"/>
        <v>13</v>
      </c>
      <c r="B22" s="123"/>
      <c r="C22" s="7"/>
      <c r="D22" s="127"/>
      <c r="E22" s="127">
        <v>0</v>
      </c>
      <c r="F22" s="127">
        <v>0</v>
      </c>
      <c r="G22" s="127">
        <v>0</v>
      </c>
    </row>
    <row r="23" spans="1:7" x14ac:dyDescent="0.25">
      <c r="A23" s="13">
        <f t="shared" si="0"/>
        <v>14</v>
      </c>
      <c r="B23" s="134"/>
      <c r="C23" s="7"/>
      <c r="D23" s="127"/>
      <c r="E23" s="128">
        <v>0</v>
      </c>
      <c r="F23" s="128">
        <v>0</v>
      </c>
      <c r="G23" s="128">
        <v>0</v>
      </c>
    </row>
    <row r="24" spans="1:7" ht="15.75" thickBot="1" x14ac:dyDescent="0.3">
      <c r="A24" s="13">
        <f t="shared" si="0"/>
        <v>15</v>
      </c>
      <c r="B24" s="62"/>
      <c r="C24" s="7"/>
      <c r="D24" s="63" t="s">
        <v>208</v>
      </c>
      <c r="E24" s="64">
        <f>SUM(E10:E23)</f>
        <v>0</v>
      </c>
      <c r="F24" s="64">
        <f>SUM(F10:F23)</f>
        <v>0</v>
      </c>
      <c r="G24" s="64">
        <f>SUM(G10:G23)</f>
        <v>0</v>
      </c>
    </row>
    <row r="25" spans="1:7" ht="15.75" thickTop="1" x14ac:dyDescent="0.25">
      <c r="A25" s="13"/>
    </row>
    <row r="26" spans="1:7" x14ac:dyDescent="0.25">
      <c r="A26" s="13"/>
    </row>
    <row r="27" spans="1:7" x14ac:dyDescent="0.25">
      <c r="A27" s="13"/>
    </row>
  </sheetData>
  <sheetProtection algorithmName="SHA-512" hashValue="EZ7o7DIKNtRir4OdyAvwcby7tZ+EQxxwt5Tj/2I7JIDPwbQe5lLP3zZOnIdvdilmgcsGwG3B8QcS8DFycljXyg==" saltValue="nT1Q3/Y5dvdXQfY/ojc41w==" spinCount="100000" sheet="1" selectLockedCells="1" pivotTables="0"/>
  <customSheetViews>
    <customSheetView guid="{5F6D8428-60EF-48C5-ADDC-BCD7FF61CA69}" scale="90" showPageBreaks="1" printArea="1" view="pageBreakPreview" topLeftCell="A25">
      <selection activeCell="B21" sqref="B21"/>
      <pageMargins left="0" right="0" top="0" bottom="0" header="0" footer="0"/>
      <pageSetup orientation="portrait"/>
      <headerFooter>
        <oddFooter>&amp;LRevised 1/2014</oddFooter>
      </headerFooter>
    </customSheetView>
    <customSheetView guid="{E5A06249-98C3-4E85-8B71-5DCE560C1BD5}" scale="90" showPageBreaks="1" printArea="1" view="pageBreakPreview" topLeftCell="A25">
      <selection activeCell="B21" sqref="B21"/>
      <pageMargins left="0" right="0" top="0" bottom="0" header="0" footer="0"/>
      <pageSetup orientation="portrait"/>
      <headerFooter>
        <oddFooter>&amp;LRevised 1/2014</oddFooter>
      </headerFooter>
    </customSheetView>
    <customSheetView guid="{F55E0429-B766-4435-8789-251BFCE0C338}" scale="90" showPageBreaks="1" printArea="1" view="pageBreakPreview">
      <selection activeCell="C29" sqref="C29"/>
      <pageMargins left="0" right="0" top="0" bottom="0" header="0" footer="0"/>
      <pageSetup scale="87" orientation="portrait"/>
      <headerFooter>
        <oddFooter>&amp;LRevised 1/2015&amp;CDocket No. 15-01005</oddFooter>
      </headerFooter>
    </customSheetView>
    <customSheetView guid="{560A5679-D9C5-409C-A7EB-33C3B5CAD66D}" scale="90" showPageBreaks="1" printArea="1" view="pageBreakPreview">
      <selection activeCell="A6" sqref="A6:G7"/>
      <pageMargins left="0" right="0" top="0" bottom="0" header="0" footer="0"/>
      <pageSetup scale="90" orientation="landscape"/>
      <headerFooter>
        <oddFooter>&amp;CDocket No. 16-01005&amp;RRevised Jan 2016</oddFooter>
      </headerFooter>
    </customSheetView>
  </customSheetViews>
  <phoneticPr fontId="43" type="noConversion"/>
  <printOptions horizontalCentered="1"/>
  <pageMargins left="0.24545454545454501" right="0.3" top="0.42166666666666702" bottom="0.5" header="0.28749999999999998" footer="0.3"/>
  <pageSetup scale="73" fitToHeight="0" orientation="portrait" r:id="rId1"/>
  <headerFooter differentFirst="1">
    <oddFooter>&amp;L&amp;10Docket No. 21-01005&amp;C&amp;11&amp;P+6 of 14&amp;R&amp;10Revised October 19, 2020</oddFooter>
    <firstFooter>&amp;L&amp;10   Docket No. 24-01005&amp;C&amp;11Page 7 of 14&amp;R&amp;10Revised February 2024</firstFooter>
  </headerFooter>
  <extLst>
    <ext xmlns:mx="http://schemas.microsoft.com/office/mac/excel/2008/main" uri="{64002731-A6B0-56B0-2670-7721B7C09600}">
      <mx:PLV Mode="1"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E44"/>
  <sheetViews>
    <sheetView showGridLines="0" showRuler="0" view="pageLayout" workbookViewId="0">
      <selection activeCell="D11" sqref="D11"/>
    </sheetView>
  </sheetViews>
  <sheetFormatPr defaultColWidth="8.625" defaultRowHeight="15" x14ac:dyDescent="0.25"/>
  <cols>
    <col min="1" max="1" width="8.875" style="27" customWidth="1"/>
    <col min="2" max="2" width="31.375" style="27" customWidth="1"/>
    <col min="3" max="3" width="22.875" style="27" customWidth="1"/>
    <col min="4" max="4" width="13" style="27" customWidth="1"/>
    <col min="5" max="5" width="8.625" style="27" customWidth="1"/>
    <col min="6" max="16384" width="8.625" style="27"/>
  </cols>
  <sheetData>
    <row r="1" spans="1:5" ht="15.75" x14ac:dyDescent="0.25">
      <c r="E1" s="162" t="s">
        <v>209</v>
      </c>
    </row>
    <row r="2" spans="1:5" x14ac:dyDescent="0.25">
      <c r="A2" s="4" t="s">
        <v>52</v>
      </c>
      <c r="C2" s="29">
        <f>'Cover Sheet'!B23</f>
        <v>0</v>
      </c>
    </row>
    <row r="3" spans="1:5" x14ac:dyDescent="0.25">
      <c r="A3" s="4" t="s">
        <v>46</v>
      </c>
      <c r="C3" s="181">
        <f>+'Cover Sheet'!E31</f>
        <v>0</v>
      </c>
    </row>
    <row r="4" spans="1:5" x14ac:dyDescent="0.25">
      <c r="A4" s="4"/>
      <c r="C4" s="30"/>
    </row>
    <row r="5" spans="1:5" ht="15.75" customHeight="1" x14ac:dyDescent="0.3">
      <c r="A5" s="166" t="s">
        <v>210</v>
      </c>
      <c r="B5" s="42"/>
      <c r="C5" s="42"/>
      <c r="D5" s="42"/>
      <c r="E5" s="42"/>
    </row>
    <row r="6" spans="1:5" ht="15.75" customHeight="1" thickBot="1" x14ac:dyDescent="0.3">
      <c r="A6" s="43" t="s">
        <v>211</v>
      </c>
      <c r="B6" s="43"/>
      <c r="C6" s="43"/>
      <c r="D6" s="43"/>
      <c r="E6" s="43"/>
    </row>
    <row r="7" spans="1:5" ht="30.75" customHeight="1" thickBot="1" x14ac:dyDescent="0.3">
      <c r="A7" s="139" t="s">
        <v>108</v>
      </c>
      <c r="B7" s="163" t="s">
        <v>109</v>
      </c>
      <c r="C7" s="165"/>
      <c r="D7" s="164" t="s">
        <v>212</v>
      </c>
    </row>
    <row r="8" spans="1:5" x14ac:dyDescent="0.25">
      <c r="A8" s="46"/>
      <c r="B8" s="46" t="s">
        <v>117</v>
      </c>
      <c r="C8" s="46"/>
      <c r="D8" s="46" t="s">
        <v>118</v>
      </c>
    </row>
    <row r="10" spans="1:5" x14ac:dyDescent="0.25">
      <c r="A10" s="13">
        <v>1</v>
      </c>
      <c r="B10" s="43" t="s">
        <v>213</v>
      </c>
    </row>
    <row r="11" spans="1:5" x14ac:dyDescent="0.25">
      <c r="A11" s="13">
        <f>A10+1</f>
        <v>2</v>
      </c>
      <c r="B11" s="27" t="s">
        <v>150</v>
      </c>
      <c r="D11" s="126">
        <v>0</v>
      </c>
    </row>
    <row r="12" spans="1:5" x14ac:dyDescent="0.25">
      <c r="A12" s="13">
        <f t="shared" ref="A12:A30" si="0">A11+1</f>
        <v>3</v>
      </c>
      <c r="B12" s="47" t="s">
        <v>214</v>
      </c>
      <c r="D12" s="48"/>
    </row>
    <row r="13" spans="1:5" x14ac:dyDescent="0.25">
      <c r="A13" s="13">
        <f t="shared" si="0"/>
        <v>4</v>
      </c>
      <c r="B13" s="27" t="s">
        <v>215</v>
      </c>
      <c r="D13" s="48"/>
    </row>
    <row r="14" spans="1:5" x14ac:dyDescent="0.25">
      <c r="A14" s="13">
        <f t="shared" si="0"/>
        <v>5</v>
      </c>
      <c r="B14" s="27" t="s">
        <v>216</v>
      </c>
      <c r="D14" s="126">
        <v>0</v>
      </c>
    </row>
    <row r="15" spans="1:5" x14ac:dyDescent="0.25">
      <c r="A15" s="13">
        <f t="shared" si="0"/>
        <v>6</v>
      </c>
      <c r="B15" s="27" t="s">
        <v>217</v>
      </c>
      <c r="D15" s="126">
        <v>0</v>
      </c>
    </row>
    <row r="16" spans="1:5" x14ac:dyDescent="0.25">
      <c r="A16" s="13">
        <f t="shared" si="0"/>
        <v>7</v>
      </c>
      <c r="B16" s="27" t="s">
        <v>218</v>
      </c>
      <c r="D16" s="126">
        <v>0</v>
      </c>
    </row>
    <row r="17" spans="1:4" x14ac:dyDescent="0.25">
      <c r="A17" s="13">
        <f t="shared" si="0"/>
        <v>8</v>
      </c>
      <c r="B17" s="27" t="s">
        <v>219</v>
      </c>
      <c r="D17" s="126">
        <v>0</v>
      </c>
    </row>
    <row r="18" spans="1:4" x14ac:dyDescent="0.25">
      <c r="A18" s="13">
        <f t="shared" si="0"/>
        <v>9</v>
      </c>
      <c r="B18" s="47" t="s">
        <v>220</v>
      </c>
      <c r="D18" s="48"/>
    </row>
    <row r="19" spans="1:4" x14ac:dyDescent="0.25">
      <c r="A19" s="13">
        <f t="shared" si="0"/>
        <v>10</v>
      </c>
      <c r="B19" s="27" t="s">
        <v>221</v>
      </c>
      <c r="D19" s="126">
        <v>0</v>
      </c>
    </row>
    <row r="20" spans="1:4" x14ac:dyDescent="0.25">
      <c r="A20" s="13">
        <f t="shared" si="0"/>
        <v>11</v>
      </c>
      <c r="B20" s="27" t="s">
        <v>222</v>
      </c>
      <c r="D20" s="126">
        <v>0</v>
      </c>
    </row>
    <row r="21" spans="1:4" x14ac:dyDescent="0.25">
      <c r="A21" s="13">
        <f t="shared" si="0"/>
        <v>12</v>
      </c>
      <c r="B21" s="27" t="s">
        <v>223</v>
      </c>
      <c r="D21" s="126">
        <v>0</v>
      </c>
    </row>
    <row r="22" spans="1:4" x14ac:dyDescent="0.25">
      <c r="A22" s="13">
        <f t="shared" si="0"/>
        <v>13</v>
      </c>
      <c r="B22" s="27" t="s">
        <v>224</v>
      </c>
      <c r="D22" s="126"/>
    </row>
    <row r="23" spans="1:4" x14ac:dyDescent="0.25">
      <c r="A23" s="13">
        <f t="shared" si="0"/>
        <v>14</v>
      </c>
      <c r="B23" s="27" t="s">
        <v>225</v>
      </c>
      <c r="D23" s="126">
        <v>0</v>
      </c>
    </row>
    <row r="24" spans="1:4" x14ac:dyDescent="0.25">
      <c r="A24" s="13">
        <f t="shared" si="0"/>
        <v>15</v>
      </c>
      <c r="B24" s="27" t="s">
        <v>226</v>
      </c>
      <c r="D24" s="126">
        <v>0</v>
      </c>
    </row>
    <row r="25" spans="1:4" x14ac:dyDescent="0.25">
      <c r="A25" s="13">
        <f t="shared" si="0"/>
        <v>16</v>
      </c>
      <c r="B25" s="27" t="s">
        <v>227</v>
      </c>
      <c r="D25" s="122">
        <f>SUM(D12:D24)</f>
        <v>0</v>
      </c>
    </row>
    <row r="26" spans="1:4" ht="15.75" thickBot="1" x14ac:dyDescent="0.3">
      <c r="A26" s="13">
        <f t="shared" si="0"/>
        <v>17</v>
      </c>
      <c r="B26" s="50" t="s">
        <v>228</v>
      </c>
      <c r="D26" s="51">
        <f>D11+D25</f>
        <v>0</v>
      </c>
    </row>
    <row r="27" spans="1:4" ht="15.75" thickTop="1" x14ac:dyDescent="0.25">
      <c r="A27" s="13">
        <f t="shared" si="0"/>
        <v>18</v>
      </c>
      <c r="D27" s="48"/>
    </row>
    <row r="28" spans="1:4" x14ac:dyDescent="0.25">
      <c r="A28" s="13">
        <f t="shared" si="0"/>
        <v>19</v>
      </c>
      <c r="B28" s="43" t="s">
        <v>229</v>
      </c>
      <c r="D28" s="48"/>
    </row>
    <row r="29" spans="1:4" x14ac:dyDescent="0.25">
      <c r="A29" s="13">
        <f t="shared" si="0"/>
        <v>20</v>
      </c>
      <c r="B29" s="27" t="s">
        <v>230</v>
      </c>
      <c r="D29" s="126">
        <v>0</v>
      </c>
    </row>
    <row r="30" spans="1:4" x14ac:dyDescent="0.25">
      <c r="A30" s="13">
        <f t="shared" si="0"/>
        <v>21</v>
      </c>
      <c r="B30" s="27" t="s">
        <v>231</v>
      </c>
      <c r="D30" s="126">
        <v>0</v>
      </c>
    </row>
    <row r="31" spans="1:4" x14ac:dyDescent="0.25">
      <c r="A31" s="13">
        <f t="shared" ref="A31:A43" si="1">A30+1</f>
        <v>22</v>
      </c>
      <c r="B31" s="50" t="s">
        <v>232</v>
      </c>
      <c r="D31" s="49">
        <f>SUM(D29:D30)</f>
        <v>0</v>
      </c>
    </row>
    <row r="32" spans="1:4" x14ac:dyDescent="0.25">
      <c r="A32" s="13">
        <f t="shared" si="1"/>
        <v>23</v>
      </c>
    </row>
    <row r="33" spans="1:4" x14ac:dyDescent="0.25">
      <c r="A33" s="13">
        <f t="shared" si="1"/>
        <v>24</v>
      </c>
      <c r="B33" s="43" t="s">
        <v>233</v>
      </c>
    </row>
    <row r="34" spans="1:4" x14ac:dyDescent="0.25">
      <c r="A34" s="13">
        <f t="shared" si="1"/>
        <v>25</v>
      </c>
      <c r="B34" s="27" t="s">
        <v>234</v>
      </c>
      <c r="D34" s="126">
        <v>0</v>
      </c>
    </row>
    <row r="35" spans="1:4" x14ac:dyDescent="0.25">
      <c r="A35" s="13">
        <f t="shared" si="1"/>
        <v>26</v>
      </c>
      <c r="B35" s="27" t="s">
        <v>235</v>
      </c>
      <c r="D35" s="126">
        <v>0</v>
      </c>
    </row>
    <row r="36" spans="1:4" x14ac:dyDescent="0.25">
      <c r="A36" s="13">
        <f t="shared" si="1"/>
        <v>27</v>
      </c>
      <c r="B36" s="27" t="s">
        <v>236</v>
      </c>
      <c r="D36" s="126">
        <v>0</v>
      </c>
    </row>
    <row r="37" spans="1:4" x14ac:dyDescent="0.25">
      <c r="A37" s="13">
        <f t="shared" si="1"/>
        <v>28</v>
      </c>
      <c r="B37" s="27" t="s">
        <v>237</v>
      </c>
      <c r="D37" s="126">
        <v>0</v>
      </c>
    </row>
    <row r="38" spans="1:4" x14ac:dyDescent="0.25">
      <c r="A38" s="13">
        <f t="shared" si="1"/>
        <v>29</v>
      </c>
      <c r="B38" s="27" t="s">
        <v>101</v>
      </c>
      <c r="D38" s="126">
        <v>0</v>
      </c>
    </row>
    <row r="39" spans="1:4" x14ac:dyDescent="0.25">
      <c r="A39" s="13">
        <f t="shared" si="1"/>
        <v>30</v>
      </c>
      <c r="B39" s="50" t="s">
        <v>238</v>
      </c>
      <c r="D39" s="49">
        <f>SUM(D34:D38)</f>
        <v>0</v>
      </c>
    </row>
    <row r="40" spans="1:4" x14ac:dyDescent="0.25">
      <c r="A40" s="13">
        <f t="shared" si="1"/>
        <v>31</v>
      </c>
      <c r="D40" s="48"/>
    </row>
    <row r="41" spans="1:4" x14ac:dyDescent="0.25">
      <c r="A41" s="13">
        <f t="shared" si="1"/>
        <v>32</v>
      </c>
      <c r="B41" s="27" t="s">
        <v>239</v>
      </c>
      <c r="D41" s="52">
        <f>D39+D31+D26</f>
        <v>0</v>
      </c>
    </row>
    <row r="42" spans="1:4" x14ac:dyDescent="0.25">
      <c r="A42" s="13">
        <f t="shared" si="1"/>
        <v>33</v>
      </c>
      <c r="B42" s="27" t="s">
        <v>240</v>
      </c>
      <c r="D42" s="126">
        <v>0</v>
      </c>
    </row>
    <row r="43" spans="1:4" ht="15.75" thickBot="1" x14ac:dyDescent="0.3">
      <c r="A43" s="13">
        <f t="shared" si="1"/>
        <v>34</v>
      </c>
      <c r="B43" s="50" t="s">
        <v>241</v>
      </c>
      <c r="D43" s="51">
        <f>SUM(D41:D42)</f>
        <v>0</v>
      </c>
    </row>
    <row r="44" spans="1:4" ht="15.75" thickTop="1" x14ac:dyDescent="0.25"/>
  </sheetData>
  <sheetProtection algorithmName="SHA-512" hashValue="E9wIvKIsD9dL8VxYX2P62ubJ+HhMMCEPATMycyF34bv4z6lt/umpSIx0VBa2MskCWEMaER6d5Korq4vn0kyqbw==" saltValue="p2GGRQlsY4WrVU1lAd4m6Q==" spinCount="100000" sheet="1" selectLockedCells="1" pivotTables="0"/>
  <customSheetViews>
    <customSheetView guid="{5F6D8428-60EF-48C5-ADDC-BCD7FF61CA69}" scale="90" showPageBreaks="1" printArea="1" view="pageBreakPreview" topLeftCell="A37">
      <selection activeCell="D44" sqref="D44"/>
      <pageMargins left="0" right="0" top="0" bottom="0" header="0" footer="0"/>
      <pageSetup scale="99" orientation="portrait"/>
      <headerFooter>
        <oddFooter>&amp;LRevised 1/2014</oddFooter>
      </headerFooter>
    </customSheetView>
    <customSheetView guid="{E5A06249-98C3-4E85-8B71-5DCE560C1BD5}" scale="90" showPageBreaks="1" printArea="1" view="pageBreakPreview" topLeftCell="A37">
      <selection activeCell="D44" sqref="D44"/>
      <pageMargins left="0" right="0" top="0" bottom="0" header="0" footer="0"/>
      <pageSetup scale="99" orientation="portrait"/>
      <headerFooter>
        <oddFooter>&amp;LRevised 1/2014</oddFooter>
      </headerFooter>
    </customSheetView>
    <customSheetView guid="{F55E0429-B766-4435-8789-251BFCE0C338}" scale="90" showPageBreaks="1" printArea="1" view="pageBreakPreview" topLeftCell="A37">
      <selection activeCell="H143" sqref="G143:H144"/>
      <pageMargins left="0" right="0" top="0" bottom="0" header="0" footer="0"/>
      <pageSetup scale="87" orientation="portrait"/>
      <headerFooter>
        <oddFooter>&amp;LRevised 1/2015&amp;CDocket No. 15-01005</oddFooter>
      </headerFooter>
    </customSheetView>
    <customSheetView guid="{560A5679-D9C5-409C-A7EB-33C3B5CAD66D}" scale="90" showPageBreaks="1" printArea="1" view="pageBreakPreview">
      <selection activeCell="B22" sqref="B22"/>
      <pageMargins left="0" right="0" top="0" bottom="0" header="0" footer="0"/>
      <pageSetup orientation="portrait"/>
      <headerFooter>
        <oddFooter>&amp;CDocket No. 16-01005&amp;RRevised Jan 2016</oddFooter>
      </headerFooter>
    </customSheetView>
  </customSheetViews>
  <phoneticPr fontId="43" type="noConversion"/>
  <printOptions horizontalCentered="1"/>
  <pageMargins left="0.24545454545454501" right="0.3" top="0.42166666666666702" bottom="0.5" header="0.28749999999999998" footer="0.3"/>
  <pageSetup fitToHeight="0" orientation="portrait" r:id="rId1"/>
  <headerFooter differentFirst="1">
    <oddFooter>&amp;L&amp;10Docket No. 21-01005&amp;C&amp;11&amp;P+7 of 14&amp;R&amp;10Revised October 19, 2020</oddFooter>
    <firstFooter>&amp;L&amp;10   Docket No. 24-01005&amp;C&amp;11Page 8 of 14&amp;R&amp;10Revised February 2024</firstFooter>
  </headerFooter>
  <ignoredErrors>
    <ignoredError sqref="D25" formulaRange="1"/>
  </ignoredErrors>
  <extLst>
    <ext xmlns:mx="http://schemas.microsoft.com/office/mac/excel/2008/main" uri="{64002731-A6B0-56B0-2670-7721B7C09600}">
      <mx:PLV Mode="1"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P96"/>
  <sheetViews>
    <sheetView showGridLines="0" showRuler="0" view="pageLayout" zoomScale="80" zoomScaleNormal="80" zoomScaleSheetLayoutView="80" zoomScalePageLayoutView="80" workbookViewId="0">
      <selection activeCell="B9" sqref="B9"/>
    </sheetView>
  </sheetViews>
  <sheetFormatPr defaultColWidth="8.125" defaultRowHeight="15" x14ac:dyDescent="0.25"/>
  <cols>
    <col min="1" max="1" width="6.125" style="26" bestFit="1" customWidth="1"/>
    <col min="2" max="3" width="18.875" style="26" customWidth="1"/>
    <col min="4" max="4" width="17.375" style="26" customWidth="1"/>
    <col min="5" max="6" width="10.5" style="26" customWidth="1"/>
    <col min="7" max="7" width="15" style="26" customWidth="1"/>
    <col min="8" max="11" width="17.375" style="26" customWidth="1"/>
    <col min="12" max="12" width="15" style="26" customWidth="1"/>
    <col min="13" max="13" width="17.375" style="26" customWidth="1"/>
    <col min="14" max="14" width="3.625" style="26" customWidth="1"/>
    <col min="15" max="16384" width="8.125" style="26"/>
  </cols>
  <sheetData>
    <row r="1" spans="1:16" ht="20.25" x14ac:dyDescent="0.3">
      <c r="B1" s="27"/>
      <c r="C1" s="27"/>
      <c r="D1" s="27"/>
      <c r="M1" s="192" t="s">
        <v>242</v>
      </c>
    </row>
    <row r="2" spans="1:16" ht="18.75" x14ac:dyDescent="0.3">
      <c r="B2" s="10" t="s">
        <v>52</v>
      </c>
      <c r="C2" s="190">
        <f>'Cover Sheet'!B23</f>
        <v>0</v>
      </c>
      <c r="D2" s="27"/>
      <c r="E2" s="27"/>
      <c r="M2" s="28"/>
    </row>
    <row r="3" spans="1:16" ht="18.75" x14ac:dyDescent="0.3">
      <c r="B3" s="10" t="s">
        <v>46</v>
      </c>
      <c r="C3" s="191">
        <f>'Cover Sheet'!E31</f>
        <v>0</v>
      </c>
      <c r="D3" s="27"/>
      <c r="E3" s="27"/>
    </row>
    <row r="5" spans="1:16" x14ac:dyDescent="0.25">
      <c r="D5" s="31"/>
      <c r="E5" s="31"/>
      <c r="F5" s="31"/>
      <c r="G5" s="31"/>
      <c r="H5" s="31"/>
      <c r="I5" s="31"/>
      <c r="J5" s="31"/>
      <c r="K5" s="31"/>
      <c r="M5" s="31"/>
    </row>
    <row r="6" spans="1:16" ht="16.5" thickBot="1" x14ac:dyDescent="0.3">
      <c r="A6" s="167" t="s">
        <v>243</v>
      </c>
      <c r="B6" s="33"/>
      <c r="C6" s="33"/>
      <c r="D6" s="33"/>
      <c r="E6" s="33"/>
      <c r="F6" s="33"/>
      <c r="G6" s="33"/>
      <c r="H6" s="33"/>
      <c r="I6" s="33"/>
      <c r="J6" s="33"/>
      <c r="K6" s="33"/>
      <c r="L6" s="33"/>
      <c r="M6" s="33"/>
      <c r="N6" s="33"/>
      <c r="O6" s="33"/>
      <c r="P6" s="33"/>
    </row>
    <row r="7" spans="1:16" s="33" customFormat="1" ht="60.75" thickBot="1" x14ac:dyDescent="0.3">
      <c r="A7" s="34" t="s">
        <v>108</v>
      </c>
      <c r="B7" s="35" t="s">
        <v>244</v>
      </c>
      <c r="C7" s="35" t="s">
        <v>245</v>
      </c>
      <c r="D7" s="35" t="s">
        <v>246</v>
      </c>
      <c r="E7" s="35" t="s">
        <v>247</v>
      </c>
      <c r="F7" s="35" t="s">
        <v>248</v>
      </c>
      <c r="G7" s="35" t="s">
        <v>249</v>
      </c>
      <c r="H7" s="35" t="s">
        <v>250</v>
      </c>
      <c r="I7" s="35" t="s">
        <v>251</v>
      </c>
      <c r="J7" s="35" t="s">
        <v>252</v>
      </c>
      <c r="K7" s="35" t="s">
        <v>253</v>
      </c>
      <c r="L7" s="35" t="s">
        <v>254</v>
      </c>
      <c r="M7" s="36" t="s">
        <v>255</v>
      </c>
      <c r="N7" s="37"/>
    </row>
    <row r="8" spans="1:16" s="33" customFormat="1" x14ac:dyDescent="0.25">
      <c r="A8" s="26"/>
      <c r="B8" s="37" t="s">
        <v>117</v>
      </c>
      <c r="C8" s="37" t="s">
        <v>118</v>
      </c>
      <c r="D8" s="38" t="s">
        <v>183</v>
      </c>
      <c r="E8" s="37" t="s">
        <v>120</v>
      </c>
      <c r="F8" s="37" t="s">
        <v>184</v>
      </c>
      <c r="G8" s="33" t="s">
        <v>122</v>
      </c>
      <c r="H8" s="37" t="s">
        <v>256</v>
      </c>
      <c r="I8" s="37" t="s">
        <v>257</v>
      </c>
      <c r="J8" s="33" t="s">
        <v>258</v>
      </c>
      <c r="K8" s="37" t="s">
        <v>259</v>
      </c>
      <c r="L8" s="33" t="s">
        <v>260</v>
      </c>
      <c r="M8" s="33" t="s">
        <v>261</v>
      </c>
      <c r="N8" s="37"/>
    </row>
    <row r="9" spans="1:16" s="33" customFormat="1" x14ac:dyDescent="0.25">
      <c r="A9" s="33">
        <v>1</v>
      </c>
      <c r="B9" s="140"/>
      <c r="C9" s="140"/>
      <c r="D9" s="140"/>
      <c r="E9" s="140"/>
      <c r="F9" s="141"/>
      <c r="G9" s="141">
        <v>0</v>
      </c>
      <c r="H9" s="141">
        <v>0</v>
      </c>
      <c r="I9" s="141">
        <v>0</v>
      </c>
      <c r="J9" s="141">
        <v>0</v>
      </c>
      <c r="K9" s="141">
        <v>0</v>
      </c>
      <c r="L9" s="141">
        <v>0</v>
      </c>
      <c r="M9" s="141">
        <v>0</v>
      </c>
      <c r="N9" s="37"/>
    </row>
    <row r="10" spans="1:16" s="33" customFormat="1" x14ac:dyDescent="0.25">
      <c r="A10" s="33">
        <f>A9+1</f>
        <v>2</v>
      </c>
      <c r="B10" s="140"/>
      <c r="C10" s="140"/>
      <c r="D10" s="140"/>
      <c r="E10" s="140"/>
      <c r="F10" s="141">
        <v>0</v>
      </c>
      <c r="G10" s="141">
        <v>0</v>
      </c>
      <c r="H10" s="141">
        <v>0</v>
      </c>
      <c r="I10" s="141">
        <v>0</v>
      </c>
      <c r="J10" s="141">
        <v>0</v>
      </c>
      <c r="K10" s="141">
        <v>0</v>
      </c>
      <c r="L10" s="141">
        <v>0</v>
      </c>
      <c r="M10" s="141">
        <v>0</v>
      </c>
      <c r="N10" s="37"/>
    </row>
    <row r="11" spans="1:16" s="33" customFormat="1" x14ac:dyDescent="0.25">
      <c r="A11" s="33">
        <f t="shared" ref="A11:A53" si="0">A10+1</f>
        <v>3</v>
      </c>
      <c r="B11" s="140"/>
      <c r="C11" s="140"/>
      <c r="D11" s="140"/>
      <c r="E11" s="140"/>
      <c r="F11" s="141">
        <v>0</v>
      </c>
      <c r="G11" s="141">
        <v>0</v>
      </c>
      <c r="H11" s="141">
        <v>0</v>
      </c>
      <c r="I11" s="141">
        <v>0</v>
      </c>
      <c r="J11" s="141">
        <v>0</v>
      </c>
      <c r="K11" s="141">
        <v>0</v>
      </c>
      <c r="L11" s="141">
        <v>0</v>
      </c>
      <c r="M11" s="141">
        <v>0</v>
      </c>
      <c r="N11" s="37"/>
    </row>
    <row r="12" spans="1:16" s="33" customFormat="1" x14ac:dyDescent="0.25">
      <c r="A12" s="33">
        <f t="shared" si="0"/>
        <v>4</v>
      </c>
      <c r="B12" s="140"/>
      <c r="C12" s="140"/>
      <c r="D12" s="140"/>
      <c r="E12" s="140"/>
      <c r="F12" s="141">
        <v>0</v>
      </c>
      <c r="G12" s="141">
        <v>0</v>
      </c>
      <c r="H12" s="141">
        <v>0</v>
      </c>
      <c r="I12" s="141">
        <v>0</v>
      </c>
      <c r="J12" s="141">
        <v>0</v>
      </c>
      <c r="K12" s="141">
        <v>0</v>
      </c>
      <c r="L12" s="141">
        <v>0</v>
      </c>
      <c r="M12" s="141">
        <v>0</v>
      </c>
      <c r="N12" s="37"/>
    </row>
    <row r="13" spans="1:16" s="33" customFormat="1" x14ac:dyDescent="0.25">
      <c r="A13" s="33">
        <f t="shared" si="0"/>
        <v>5</v>
      </c>
      <c r="B13" s="140"/>
      <c r="C13" s="140"/>
      <c r="D13" s="140"/>
      <c r="E13" s="140"/>
      <c r="F13" s="141">
        <v>0</v>
      </c>
      <c r="G13" s="141">
        <v>0</v>
      </c>
      <c r="H13" s="141">
        <v>0</v>
      </c>
      <c r="I13" s="141">
        <v>0</v>
      </c>
      <c r="J13" s="141">
        <v>0</v>
      </c>
      <c r="K13" s="141">
        <v>0</v>
      </c>
      <c r="L13" s="141">
        <v>0</v>
      </c>
      <c r="M13" s="141">
        <v>0</v>
      </c>
      <c r="N13" s="37"/>
    </row>
    <row r="14" spans="1:16" s="33" customFormat="1" x14ac:dyDescent="0.25">
      <c r="A14" s="33">
        <f t="shared" si="0"/>
        <v>6</v>
      </c>
      <c r="B14" s="140"/>
      <c r="C14" s="140"/>
      <c r="D14" s="140"/>
      <c r="E14" s="140"/>
      <c r="F14" s="141">
        <v>0</v>
      </c>
      <c r="G14" s="141">
        <v>0</v>
      </c>
      <c r="H14" s="141">
        <v>0</v>
      </c>
      <c r="I14" s="141">
        <v>0</v>
      </c>
      <c r="J14" s="141">
        <v>0</v>
      </c>
      <c r="K14" s="141">
        <v>0</v>
      </c>
      <c r="L14" s="141">
        <v>0</v>
      </c>
      <c r="M14" s="141">
        <v>0</v>
      </c>
      <c r="N14" s="37"/>
    </row>
    <row r="15" spans="1:16" s="33" customFormat="1" x14ac:dyDescent="0.25">
      <c r="A15" s="33">
        <f t="shared" si="0"/>
        <v>7</v>
      </c>
      <c r="B15" s="140"/>
      <c r="C15" s="140"/>
      <c r="D15" s="140"/>
      <c r="E15" s="140"/>
      <c r="F15" s="141">
        <v>0</v>
      </c>
      <c r="G15" s="141">
        <v>0</v>
      </c>
      <c r="H15" s="141">
        <v>0</v>
      </c>
      <c r="I15" s="141">
        <v>0</v>
      </c>
      <c r="J15" s="141">
        <v>0</v>
      </c>
      <c r="K15" s="141">
        <v>0</v>
      </c>
      <c r="L15" s="141">
        <v>0</v>
      </c>
      <c r="M15" s="141">
        <v>0</v>
      </c>
      <c r="N15" s="37"/>
    </row>
    <row r="16" spans="1:16" x14ac:dyDescent="0.25">
      <c r="A16" s="33">
        <f t="shared" si="0"/>
        <v>8</v>
      </c>
      <c r="B16" s="142"/>
      <c r="C16" s="142"/>
      <c r="D16" s="142"/>
      <c r="E16" s="142"/>
      <c r="F16" s="141">
        <v>0</v>
      </c>
      <c r="G16" s="141">
        <v>0</v>
      </c>
      <c r="H16" s="141">
        <v>0</v>
      </c>
      <c r="I16" s="141">
        <v>0</v>
      </c>
      <c r="J16" s="141">
        <v>0</v>
      </c>
      <c r="K16" s="141">
        <v>0</v>
      </c>
      <c r="L16" s="141">
        <v>0</v>
      </c>
      <c r="M16" s="141">
        <v>0</v>
      </c>
      <c r="N16" s="39"/>
    </row>
    <row r="17" spans="1:13" x14ac:dyDescent="0.25">
      <c r="A17" s="33">
        <f t="shared" si="0"/>
        <v>9</v>
      </c>
      <c r="B17" s="142"/>
      <c r="C17" s="142"/>
      <c r="D17" s="142"/>
      <c r="E17" s="142"/>
      <c r="F17" s="141">
        <v>0</v>
      </c>
      <c r="G17" s="141">
        <v>0</v>
      </c>
      <c r="H17" s="141">
        <v>0</v>
      </c>
      <c r="I17" s="141">
        <v>0</v>
      </c>
      <c r="J17" s="141">
        <v>0</v>
      </c>
      <c r="K17" s="141">
        <v>0</v>
      </c>
      <c r="L17" s="141">
        <v>0</v>
      </c>
      <c r="M17" s="141">
        <v>0</v>
      </c>
    </row>
    <row r="18" spans="1:13" x14ac:dyDescent="0.25">
      <c r="A18" s="33">
        <f t="shared" si="0"/>
        <v>10</v>
      </c>
      <c r="B18" s="142"/>
      <c r="C18" s="142"/>
      <c r="D18" s="142"/>
      <c r="E18" s="142"/>
      <c r="F18" s="141">
        <v>0</v>
      </c>
      <c r="G18" s="141">
        <v>0</v>
      </c>
      <c r="H18" s="141">
        <v>0</v>
      </c>
      <c r="I18" s="141">
        <v>0</v>
      </c>
      <c r="J18" s="141">
        <v>0</v>
      </c>
      <c r="K18" s="141">
        <v>0</v>
      </c>
      <c r="L18" s="141">
        <v>0</v>
      </c>
      <c r="M18" s="141">
        <v>0</v>
      </c>
    </row>
    <row r="19" spans="1:13" ht="15.75" thickBot="1" x14ac:dyDescent="0.3">
      <c r="A19" s="33">
        <f t="shared" si="0"/>
        <v>11</v>
      </c>
      <c r="B19" s="143"/>
      <c r="C19" s="143"/>
      <c r="D19" s="143"/>
      <c r="E19" s="143"/>
      <c r="F19" s="144">
        <f>SUM(F8:F18)</f>
        <v>0</v>
      </c>
      <c r="G19" s="144">
        <f t="shared" ref="G19:M19" si="1">SUM(G8:G18)</f>
        <v>0</v>
      </c>
      <c r="H19" s="144">
        <f t="shared" si="1"/>
        <v>0</v>
      </c>
      <c r="I19" s="144">
        <f t="shared" si="1"/>
        <v>0</v>
      </c>
      <c r="J19" s="144">
        <f t="shared" si="1"/>
        <v>0</v>
      </c>
      <c r="K19" s="144">
        <f t="shared" si="1"/>
        <v>0</v>
      </c>
      <c r="L19" s="144">
        <f t="shared" si="1"/>
        <v>0</v>
      </c>
      <c r="M19" s="144">
        <f t="shared" si="1"/>
        <v>0</v>
      </c>
    </row>
    <row r="20" spans="1:13" ht="15.75" thickTop="1" x14ac:dyDescent="0.25">
      <c r="A20" s="33">
        <f t="shared" si="0"/>
        <v>12</v>
      </c>
      <c r="B20" s="26" t="s">
        <v>262</v>
      </c>
    </row>
    <row r="21" spans="1:13" x14ac:dyDescent="0.25">
      <c r="A21" s="33">
        <f t="shared" si="0"/>
        <v>13</v>
      </c>
      <c r="B21" s="26" t="s">
        <v>263</v>
      </c>
    </row>
    <row r="22" spans="1:13" x14ac:dyDescent="0.25">
      <c r="A22" s="33">
        <f t="shared" si="0"/>
        <v>14</v>
      </c>
    </row>
    <row r="23" spans="1:13" x14ac:dyDescent="0.25">
      <c r="A23" s="33">
        <f t="shared" si="0"/>
        <v>15</v>
      </c>
      <c r="B23" s="40"/>
    </row>
    <row r="24" spans="1:13" x14ac:dyDescent="0.25">
      <c r="A24" s="33">
        <f t="shared" si="0"/>
        <v>16</v>
      </c>
    </row>
    <row r="25" spans="1:13" x14ac:dyDescent="0.25">
      <c r="A25" s="33">
        <f t="shared" si="0"/>
        <v>17</v>
      </c>
    </row>
    <row r="26" spans="1:13" x14ac:dyDescent="0.25">
      <c r="A26" s="33">
        <f t="shared" si="0"/>
        <v>18</v>
      </c>
    </row>
    <row r="27" spans="1:13" x14ac:dyDescent="0.25">
      <c r="A27" s="33">
        <f t="shared" si="0"/>
        <v>19</v>
      </c>
    </row>
    <row r="28" spans="1:13" x14ac:dyDescent="0.25">
      <c r="A28" s="33">
        <f t="shared" si="0"/>
        <v>20</v>
      </c>
      <c r="B28" s="40"/>
    </row>
    <row r="29" spans="1:13" ht="15.75" x14ac:dyDescent="0.25">
      <c r="A29" s="33">
        <f t="shared" si="0"/>
        <v>21</v>
      </c>
      <c r="B29" s="41"/>
    </row>
    <row r="30" spans="1:13" ht="15.75" x14ac:dyDescent="0.25">
      <c r="A30" s="33">
        <f t="shared" si="0"/>
        <v>22</v>
      </c>
      <c r="B30" s="41"/>
    </row>
    <row r="31" spans="1:13" x14ac:dyDescent="0.25">
      <c r="A31" s="33">
        <f t="shared" si="0"/>
        <v>23</v>
      </c>
    </row>
    <row r="32" spans="1:13" x14ac:dyDescent="0.25">
      <c r="A32" s="33">
        <f t="shared" si="0"/>
        <v>24</v>
      </c>
    </row>
    <row r="33" spans="1:1" x14ac:dyDescent="0.25">
      <c r="A33" s="33">
        <f t="shared" si="0"/>
        <v>25</v>
      </c>
    </row>
    <row r="34" spans="1:1" x14ac:dyDescent="0.25">
      <c r="A34" s="33">
        <f t="shared" si="0"/>
        <v>26</v>
      </c>
    </row>
    <row r="35" spans="1:1" x14ac:dyDescent="0.25">
      <c r="A35" s="33">
        <f t="shared" si="0"/>
        <v>27</v>
      </c>
    </row>
    <row r="36" spans="1:1" x14ac:dyDescent="0.25">
      <c r="A36" s="33">
        <f t="shared" si="0"/>
        <v>28</v>
      </c>
    </row>
    <row r="37" spans="1:1" x14ac:dyDescent="0.25">
      <c r="A37" s="33">
        <f t="shared" si="0"/>
        <v>29</v>
      </c>
    </row>
    <row r="38" spans="1:1" x14ac:dyDescent="0.25">
      <c r="A38" s="33">
        <f t="shared" si="0"/>
        <v>30</v>
      </c>
    </row>
    <row r="39" spans="1:1" x14ac:dyDescent="0.25">
      <c r="A39" s="33">
        <f t="shared" si="0"/>
        <v>31</v>
      </c>
    </row>
    <row r="40" spans="1:1" x14ac:dyDescent="0.25">
      <c r="A40" s="33">
        <f t="shared" si="0"/>
        <v>32</v>
      </c>
    </row>
    <row r="41" spans="1:1" x14ac:dyDescent="0.25">
      <c r="A41" s="33">
        <f t="shared" si="0"/>
        <v>33</v>
      </c>
    </row>
    <row r="42" spans="1:1" x14ac:dyDescent="0.25">
      <c r="A42" s="33">
        <f t="shared" si="0"/>
        <v>34</v>
      </c>
    </row>
    <row r="43" spans="1:1" x14ac:dyDescent="0.25">
      <c r="A43" s="33">
        <f t="shared" si="0"/>
        <v>35</v>
      </c>
    </row>
    <row r="44" spans="1:1" x14ac:dyDescent="0.25">
      <c r="A44" s="33">
        <f t="shared" si="0"/>
        <v>36</v>
      </c>
    </row>
    <row r="45" spans="1:1" x14ac:dyDescent="0.25">
      <c r="A45" s="33">
        <f t="shared" si="0"/>
        <v>37</v>
      </c>
    </row>
    <row r="46" spans="1:1" x14ac:dyDescent="0.25">
      <c r="A46" s="33">
        <f t="shared" si="0"/>
        <v>38</v>
      </c>
    </row>
    <row r="47" spans="1:1" x14ac:dyDescent="0.25">
      <c r="A47" s="33">
        <f t="shared" si="0"/>
        <v>39</v>
      </c>
    </row>
    <row r="48" spans="1:1" x14ac:dyDescent="0.25">
      <c r="A48" s="33">
        <f t="shared" si="0"/>
        <v>40</v>
      </c>
    </row>
    <row r="49" spans="1:16" x14ac:dyDescent="0.25">
      <c r="A49" s="33">
        <f t="shared" si="0"/>
        <v>41</v>
      </c>
    </row>
    <row r="50" spans="1:16" x14ac:dyDescent="0.25">
      <c r="A50" s="33">
        <f t="shared" si="0"/>
        <v>42</v>
      </c>
    </row>
    <row r="51" spans="1:16" x14ac:dyDescent="0.25">
      <c r="A51" s="33">
        <f t="shared" si="0"/>
        <v>43</v>
      </c>
    </row>
    <row r="52" spans="1:16" x14ac:dyDescent="0.25">
      <c r="A52" s="33">
        <f t="shared" si="0"/>
        <v>44</v>
      </c>
    </row>
    <row r="53" spans="1:16" x14ac:dyDescent="0.25">
      <c r="A53" s="33">
        <f t="shared" si="0"/>
        <v>45</v>
      </c>
      <c r="B53" s="27"/>
      <c r="C53" s="27"/>
      <c r="D53" s="27"/>
      <c r="P53" s="28"/>
    </row>
    <row r="54" spans="1:16" ht="39.75" customHeight="1" x14ac:dyDescent="0.3">
      <c r="B54" s="10" t="s">
        <v>52</v>
      </c>
      <c r="C54" s="190">
        <f>'Cover Sheet'!B23</f>
        <v>0</v>
      </c>
      <c r="D54" s="27"/>
      <c r="E54" s="27"/>
      <c r="M54" s="193" t="s">
        <v>264</v>
      </c>
      <c r="O54" s="28"/>
    </row>
    <row r="55" spans="1:16" ht="20.25" x14ac:dyDescent="0.3">
      <c r="B55" s="10" t="s">
        <v>46</v>
      </c>
      <c r="C55" s="191">
        <f>'Cover Sheet'!E31</f>
        <v>0</v>
      </c>
      <c r="D55" s="27"/>
      <c r="E55" s="27"/>
      <c r="M55" s="192"/>
    </row>
    <row r="56" spans="1:16" ht="18.75" x14ac:dyDescent="0.3">
      <c r="C56" s="32"/>
      <c r="D56" s="32"/>
      <c r="E56" s="32"/>
      <c r="F56" s="32"/>
      <c r="G56" s="32"/>
      <c r="H56" s="32"/>
      <c r="I56" s="32"/>
      <c r="J56" s="32"/>
      <c r="K56" s="32"/>
      <c r="L56" s="32"/>
      <c r="M56" s="32"/>
    </row>
    <row r="57" spans="1:16" ht="16.5" thickBot="1" x14ac:dyDescent="0.3">
      <c r="A57" s="167" t="s">
        <v>265</v>
      </c>
      <c r="D57" s="40"/>
      <c r="E57" s="40"/>
    </row>
    <row r="58" spans="1:16" s="33" customFormat="1" ht="60.75" thickBot="1" x14ac:dyDescent="0.3">
      <c r="A58" s="34" t="s">
        <v>108</v>
      </c>
      <c r="B58" s="35" t="s">
        <v>266</v>
      </c>
      <c r="C58" s="35" t="s">
        <v>245</v>
      </c>
      <c r="D58" s="35" t="s">
        <v>246</v>
      </c>
      <c r="E58" s="35" t="s">
        <v>247</v>
      </c>
      <c r="F58" s="35" t="s">
        <v>248</v>
      </c>
      <c r="G58" s="35" t="s">
        <v>249</v>
      </c>
      <c r="H58" s="35" t="s">
        <v>250</v>
      </c>
      <c r="I58" s="35" t="s">
        <v>251</v>
      </c>
      <c r="J58" s="35" t="s">
        <v>252</v>
      </c>
      <c r="K58" s="35" t="s">
        <v>253</v>
      </c>
      <c r="L58" s="35" t="s">
        <v>254</v>
      </c>
      <c r="M58" s="36" t="s">
        <v>255</v>
      </c>
    </row>
    <row r="59" spans="1:16" s="33" customFormat="1" x14ac:dyDescent="0.25">
      <c r="A59" s="37"/>
      <c r="B59" s="37" t="s">
        <v>117</v>
      </c>
      <c r="C59" s="37" t="s">
        <v>118</v>
      </c>
      <c r="D59" s="38" t="s">
        <v>183</v>
      </c>
      <c r="E59" s="37" t="s">
        <v>120</v>
      </c>
      <c r="F59" s="37" t="s">
        <v>184</v>
      </c>
      <c r="G59" s="33" t="s">
        <v>122</v>
      </c>
      <c r="H59" s="37" t="s">
        <v>256</v>
      </c>
      <c r="I59" s="37" t="s">
        <v>257</v>
      </c>
      <c r="J59" s="33" t="s">
        <v>258</v>
      </c>
      <c r="K59" s="37" t="s">
        <v>259</v>
      </c>
      <c r="L59" s="33" t="s">
        <v>260</v>
      </c>
      <c r="M59" s="33" t="s">
        <v>261</v>
      </c>
    </row>
    <row r="60" spans="1:16" s="33" customFormat="1" x14ac:dyDescent="0.25">
      <c r="A60" s="33">
        <v>1</v>
      </c>
      <c r="B60" s="114" t="s">
        <v>267</v>
      </c>
      <c r="C60" s="115"/>
      <c r="D60" s="116"/>
      <c r="E60" s="115"/>
      <c r="F60" s="115"/>
      <c r="G60" s="117"/>
      <c r="H60" s="115"/>
      <c r="I60" s="115"/>
      <c r="J60" s="117"/>
      <c r="K60" s="115"/>
      <c r="L60" s="117"/>
      <c r="M60" s="117"/>
    </row>
    <row r="61" spans="1:16" x14ac:dyDescent="0.25">
      <c r="A61" s="33">
        <f t="shared" ref="A61:A95" si="2">A60+1</f>
        <v>2</v>
      </c>
      <c r="B61" s="113" t="s">
        <v>268</v>
      </c>
      <c r="C61" s="113" t="s">
        <v>269</v>
      </c>
      <c r="D61" s="113" t="s">
        <v>270</v>
      </c>
      <c r="E61" s="117" t="s">
        <v>271</v>
      </c>
      <c r="F61" s="136">
        <v>300000</v>
      </c>
      <c r="G61" s="136">
        <v>0</v>
      </c>
      <c r="H61" s="136">
        <f>F61+G61</f>
        <v>300000</v>
      </c>
      <c r="I61" s="136">
        <f>H61*0.4</f>
        <v>120000</v>
      </c>
      <c r="J61" s="136">
        <f>I61*0.2*0.1</f>
        <v>2400</v>
      </c>
      <c r="K61" s="136">
        <f>I61*0.2*0.9</f>
        <v>21600</v>
      </c>
      <c r="L61" s="136">
        <f>K61*0.7</f>
        <v>15119.999999999998</v>
      </c>
      <c r="M61" s="136">
        <f>K61*0.3</f>
        <v>6480</v>
      </c>
    </row>
    <row r="62" spans="1:16" x14ac:dyDescent="0.25">
      <c r="A62" s="33">
        <f t="shared" si="2"/>
        <v>3</v>
      </c>
      <c r="B62" s="113"/>
      <c r="C62" s="113"/>
      <c r="D62" s="113"/>
      <c r="E62" s="117"/>
      <c r="F62" s="136"/>
      <c r="G62" s="136"/>
      <c r="H62" s="136"/>
      <c r="I62" s="137" t="s">
        <v>272</v>
      </c>
      <c r="J62" s="137" t="s">
        <v>273</v>
      </c>
      <c r="K62" s="137" t="s">
        <v>274</v>
      </c>
      <c r="L62" s="137" t="s">
        <v>275</v>
      </c>
      <c r="M62" s="137" t="s">
        <v>276</v>
      </c>
    </row>
    <row r="63" spans="1:16" x14ac:dyDescent="0.25">
      <c r="A63" s="33">
        <f t="shared" si="2"/>
        <v>4</v>
      </c>
      <c r="B63" s="113"/>
      <c r="C63" s="113"/>
      <c r="D63" s="113"/>
      <c r="E63" s="117"/>
      <c r="F63" s="136"/>
      <c r="G63" s="136"/>
      <c r="H63" s="136"/>
      <c r="I63" s="136"/>
      <c r="J63" s="136"/>
      <c r="K63" s="136"/>
      <c r="L63" s="136"/>
      <c r="M63" s="136"/>
    </row>
    <row r="64" spans="1:16" x14ac:dyDescent="0.25">
      <c r="A64" s="33">
        <f t="shared" si="2"/>
        <v>5</v>
      </c>
      <c r="B64" s="113" t="s">
        <v>277</v>
      </c>
      <c r="C64" s="113" t="s">
        <v>278</v>
      </c>
      <c r="D64" s="113" t="s">
        <v>279</v>
      </c>
      <c r="E64" s="117" t="s">
        <v>271</v>
      </c>
      <c r="F64" s="136">
        <v>200000</v>
      </c>
      <c r="G64" s="136">
        <v>10000</v>
      </c>
      <c r="H64" s="136">
        <f>F64+G64</f>
        <v>210000</v>
      </c>
      <c r="I64" s="136">
        <f>H64*1</f>
        <v>210000</v>
      </c>
      <c r="J64" s="136">
        <f>I64*0.2*0.1</f>
        <v>4200</v>
      </c>
      <c r="K64" s="136">
        <f>I64*0.2*0.9</f>
        <v>37800</v>
      </c>
      <c r="L64" s="136">
        <f>K64*0.7</f>
        <v>26460</v>
      </c>
      <c r="M64" s="136">
        <f>K64*0.3</f>
        <v>11340</v>
      </c>
    </row>
    <row r="65" spans="1:13" x14ac:dyDescent="0.25">
      <c r="A65" s="33">
        <f t="shared" si="2"/>
        <v>6</v>
      </c>
      <c r="B65" s="113"/>
      <c r="C65" s="113"/>
      <c r="D65" s="113"/>
      <c r="E65" s="113"/>
      <c r="F65" s="113"/>
      <c r="G65" s="113"/>
      <c r="H65" s="113"/>
      <c r="I65" s="137" t="s">
        <v>280</v>
      </c>
      <c r="J65" s="137" t="s">
        <v>273</v>
      </c>
      <c r="K65" s="137" t="s">
        <v>274</v>
      </c>
      <c r="L65" s="137" t="s">
        <v>275</v>
      </c>
      <c r="M65" s="137" t="s">
        <v>276</v>
      </c>
    </row>
    <row r="66" spans="1:13" ht="15.75" thickBot="1" x14ac:dyDescent="0.3">
      <c r="A66" s="33">
        <f t="shared" si="2"/>
        <v>7</v>
      </c>
      <c r="B66" s="113"/>
      <c r="C66" s="113"/>
      <c r="D66" s="113"/>
      <c r="E66" s="113"/>
      <c r="F66" s="138">
        <f t="shared" ref="F66:M66" si="3">SUM(F61:F65)</f>
        <v>500000</v>
      </c>
      <c r="G66" s="138">
        <f t="shared" si="3"/>
        <v>10000</v>
      </c>
      <c r="H66" s="138">
        <f t="shared" si="3"/>
        <v>510000</v>
      </c>
      <c r="I66" s="138">
        <f t="shared" si="3"/>
        <v>330000</v>
      </c>
      <c r="J66" s="138">
        <f t="shared" si="3"/>
        <v>6600</v>
      </c>
      <c r="K66" s="138">
        <f t="shared" si="3"/>
        <v>59400</v>
      </c>
      <c r="L66" s="138">
        <f t="shared" si="3"/>
        <v>41580</v>
      </c>
      <c r="M66" s="138">
        <f t="shared" si="3"/>
        <v>17820</v>
      </c>
    </row>
    <row r="67" spans="1:13" ht="15.75" thickTop="1" x14ac:dyDescent="0.25">
      <c r="A67" s="33">
        <f t="shared" si="2"/>
        <v>8</v>
      </c>
      <c r="B67" s="113"/>
      <c r="C67" s="113"/>
      <c r="D67" s="113"/>
      <c r="E67" s="113"/>
      <c r="F67" s="113"/>
      <c r="G67" s="113"/>
      <c r="H67" s="113"/>
      <c r="I67" s="113"/>
      <c r="J67" s="113"/>
      <c r="K67" s="113"/>
      <c r="L67" s="113"/>
      <c r="M67" s="113"/>
    </row>
    <row r="68" spans="1:13" x14ac:dyDescent="0.25">
      <c r="A68" s="33">
        <f t="shared" si="2"/>
        <v>9</v>
      </c>
      <c r="B68" s="114" t="s">
        <v>281</v>
      </c>
      <c r="C68" s="113"/>
      <c r="D68" s="114"/>
      <c r="E68" s="114"/>
      <c r="F68" s="113"/>
      <c r="G68" s="113"/>
      <c r="H68" s="113"/>
      <c r="I68" s="113"/>
      <c r="J68" s="113"/>
      <c r="K68" s="113"/>
      <c r="L68" s="113"/>
      <c r="M68" s="113"/>
    </row>
    <row r="69" spans="1:13" x14ac:dyDescent="0.25">
      <c r="A69" s="33">
        <f t="shared" si="2"/>
        <v>10</v>
      </c>
      <c r="B69" s="113" t="s">
        <v>268</v>
      </c>
      <c r="C69" s="113" t="s">
        <v>269</v>
      </c>
      <c r="D69" s="113" t="s">
        <v>270</v>
      </c>
      <c r="E69" s="117" t="s">
        <v>271</v>
      </c>
      <c r="F69" s="136">
        <v>300000</v>
      </c>
      <c r="G69" s="136">
        <v>0</v>
      </c>
      <c r="H69" s="136">
        <f>F69+G69</f>
        <v>300000</v>
      </c>
      <c r="I69" s="136">
        <f>H69*0.4</f>
        <v>120000</v>
      </c>
      <c r="J69" s="136">
        <f>I69*0.2*0.1</f>
        <v>2400</v>
      </c>
      <c r="K69" s="136">
        <f>I69*0.2*0.9</f>
        <v>21600</v>
      </c>
      <c r="L69" s="136">
        <f>K69*0.7</f>
        <v>15119.999999999998</v>
      </c>
      <c r="M69" s="136">
        <f>K69*0.3</f>
        <v>6480</v>
      </c>
    </row>
    <row r="70" spans="1:13" x14ac:dyDescent="0.25">
      <c r="A70" s="33">
        <f t="shared" si="2"/>
        <v>11</v>
      </c>
      <c r="B70" s="113"/>
      <c r="C70" s="113"/>
      <c r="D70" s="113"/>
      <c r="E70" s="117"/>
      <c r="F70" s="136"/>
      <c r="G70" s="136"/>
      <c r="H70" s="136"/>
      <c r="I70" s="137" t="s">
        <v>272</v>
      </c>
      <c r="J70" s="137" t="s">
        <v>273</v>
      </c>
      <c r="K70" s="137" t="s">
        <v>274</v>
      </c>
      <c r="L70" s="137" t="s">
        <v>275</v>
      </c>
      <c r="M70" s="137" t="s">
        <v>276</v>
      </c>
    </row>
    <row r="71" spans="1:13" x14ac:dyDescent="0.25">
      <c r="A71" s="33">
        <f t="shared" si="2"/>
        <v>12</v>
      </c>
      <c r="B71" s="113"/>
      <c r="C71" s="113"/>
      <c r="D71" s="113"/>
      <c r="E71" s="117"/>
      <c r="F71" s="136"/>
      <c r="G71" s="136"/>
      <c r="H71" s="136"/>
      <c r="I71" s="136"/>
      <c r="J71" s="136"/>
      <c r="K71" s="136"/>
      <c r="L71" s="136"/>
      <c r="M71" s="136"/>
    </row>
    <row r="72" spans="1:13" x14ac:dyDescent="0.25">
      <c r="A72" s="33">
        <f t="shared" si="2"/>
        <v>13</v>
      </c>
      <c r="B72" s="113" t="s">
        <v>277</v>
      </c>
      <c r="C72" s="113" t="s">
        <v>278</v>
      </c>
      <c r="D72" s="113" t="s">
        <v>270</v>
      </c>
      <c r="E72" s="117" t="s">
        <v>271</v>
      </c>
      <c r="F72" s="136">
        <v>200000</v>
      </c>
      <c r="G72" s="136">
        <v>10000</v>
      </c>
      <c r="H72" s="136">
        <f>F72+G72</f>
        <v>210000</v>
      </c>
      <c r="I72" s="136">
        <f>H72*0.4</f>
        <v>84000</v>
      </c>
      <c r="J72" s="136">
        <f>I72*0.2*0.1</f>
        <v>1680</v>
      </c>
      <c r="K72" s="136">
        <f>I72*0.2*0.9</f>
        <v>15120</v>
      </c>
      <c r="L72" s="136">
        <f>K72*0.7</f>
        <v>10584</v>
      </c>
      <c r="M72" s="136">
        <f>K72*0.3</f>
        <v>4536</v>
      </c>
    </row>
    <row r="73" spans="1:13" x14ac:dyDescent="0.25">
      <c r="A73" s="33">
        <f t="shared" si="2"/>
        <v>14</v>
      </c>
      <c r="B73" s="113"/>
      <c r="C73" s="113"/>
      <c r="D73" s="113"/>
      <c r="E73" s="113"/>
      <c r="F73" s="113"/>
      <c r="G73" s="113"/>
      <c r="H73" s="113"/>
      <c r="I73" s="137" t="s">
        <v>272</v>
      </c>
      <c r="J73" s="137" t="s">
        <v>273</v>
      </c>
      <c r="K73" s="137" t="s">
        <v>274</v>
      </c>
      <c r="L73" s="137" t="s">
        <v>275</v>
      </c>
      <c r="M73" s="137" t="s">
        <v>276</v>
      </c>
    </row>
    <row r="74" spans="1:13" ht="15.75" thickBot="1" x14ac:dyDescent="0.3">
      <c r="A74" s="33">
        <f t="shared" si="2"/>
        <v>15</v>
      </c>
      <c r="B74" s="113"/>
      <c r="C74" s="113"/>
      <c r="D74" s="113"/>
      <c r="E74" s="113"/>
      <c r="F74" s="138">
        <f t="shared" ref="F74:M74" si="4">SUM(F69:F73)</f>
        <v>500000</v>
      </c>
      <c r="G74" s="138">
        <f t="shared" si="4"/>
        <v>10000</v>
      </c>
      <c r="H74" s="138">
        <f t="shared" si="4"/>
        <v>510000</v>
      </c>
      <c r="I74" s="138">
        <f t="shared" si="4"/>
        <v>204000</v>
      </c>
      <c r="J74" s="138">
        <f t="shared" si="4"/>
        <v>4080</v>
      </c>
      <c r="K74" s="138">
        <f t="shared" si="4"/>
        <v>36720</v>
      </c>
      <c r="L74" s="138">
        <f t="shared" si="4"/>
        <v>25704</v>
      </c>
      <c r="M74" s="138">
        <f t="shared" si="4"/>
        <v>11016</v>
      </c>
    </row>
    <row r="75" spans="1:13" ht="15.75" thickTop="1" x14ac:dyDescent="0.25">
      <c r="A75" s="33">
        <f t="shared" si="2"/>
        <v>16</v>
      </c>
      <c r="B75" s="113"/>
      <c r="C75" s="113"/>
      <c r="D75" s="113"/>
      <c r="E75" s="113"/>
      <c r="F75" s="113"/>
      <c r="G75" s="113"/>
      <c r="H75" s="113"/>
      <c r="I75" s="113"/>
      <c r="J75" s="113"/>
      <c r="K75" s="113"/>
      <c r="L75" s="113"/>
      <c r="M75" s="113"/>
    </row>
    <row r="76" spans="1:13" x14ac:dyDescent="0.25">
      <c r="A76" s="33">
        <f t="shared" si="2"/>
        <v>17</v>
      </c>
      <c r="B76" s="114" t="s">
        <v>282</v>
      </c>
      <c r="C76" s="113"/>
      <c r="D76" s="114"/>
      <c r="E76" s="114"/>
      <c r="F76" s="113"/>
      <c r="G76" s="113"/>
      <c r="H76" s="113"/>
      <c r="I76" s="113"/>
      <c r="J76" s="113"/>
      <c r="K76" s="113"/>
      <c r="L76" s="113"/>
      <c r="M76" s="113"/>
    </row>
    <row r="77" spans="1:13" x14ac:dyDescent="0.25">
      <c r="A77" s="33">
        <f t="shared" si="2"/>
        <v>18</v>
      </c>
      <c r="B77" s="113" t="s">
        <v>268</v>
      </c>
      <c r="C77" s="113" t="s">
        <v>283</v>
      </c>
      <c r="D77" s="113" t="s">
        <v>270</v>
      </c>
      <c r="E77" s="117" t="s">
        <v>284</v>
      </c>
      <c r="F77" s="136">
        <v>30000</v>
      </c>
      <c r="G77" s="136">
        <v>0</v>
      </c>
      <c r="H77" s="136">
        <f>F77+G77</f>
        <v>30000</v>
      </c>
      <c r="I77" s="136">
        <f>H77*0.4</f>
        <v>12000</v>
      </c>
      <c r="J77" s="136">
        <f>I77*0.2*0.1</f>
        <v>240</v>
      </c>
      <c r="K77" s="136">
        <f>I77*0.2*0.9</f>
        <v>2160</v>
      </c>
      <c r="L77" s="136">
        <f>K77*0.7</f>
        <v>1512</v>
      </c>
      <c r="M77" s="136">
        <f>K77*0.3</f>
        <v>648</v>
      </c>
    </row>
    <row r="78" spans="1:13" x14ac:dyDescent="0.25">
      <c r="A78" s="33">
        <f t="shared" si="2"/>
        <v>19</v>
      </c>
      <c r="B78" s="113"/>
      <c r="C78" s="113"/>
      <c r="D78" s="113"/>
      <c r="E78" s="117"/>
      <c r="F78" s="136"/>
      <c r="G78" s="136"/>
      <c r="H78" s="136"/>
      <c r="I78" s="137" t="s">
        <v>272</v>
      </c>
      <c r="J78" s="137" t="s">
        <v>273</v>
      </c>
      <c r="K78" s="137" t="s">
        <v>274</v>
      </c>
      <c r="L78" s="137" t="s">
        <v>275</v>
      </c>
      <c r="M78" s="137" t="s">
        <v>276</v>
      </c>
    </row>
    <row r="79" spans="1:13" x14ac:dyDescent="0.25">
      <c r="A79" s="33">
        <f t="shared" si="2"/>
        <v>20</v>
      </c>
      <c r="B79" s="118"/>
      <c r="C79" s="118"/>
      <c r="D79" s="118"/>
      <c r="E79" s="115"/>
      <c r="F79" s="115"/>
      <c r="G79" s="115"/>
      <c r="H79" s="115"/>
      <c r="I79" s="115"/>
      <c r="J79" s="115"/>
      <c r="K79" s="115"/>
      <c r="L79" s="115"/>
      <c r="M79" s="115"/>
    </row>
    <row r="80" spans="1:13" x14ac:dyDescent="0.25">
      <c r="A80" s="33">
        <f t="shared" si="2"/>
        <v>21</v>
      </c>
      <c r="B80" s="113" t="s">
        <v>285</v>
      </c>
      <c r="C80" s="113" t="s">
        <v>283</v>
      </c>
      <c r="D80" s="113" t="s">
        <v>270</v>
      </c>
      <c r="E80" s="117" t="s">
        <v>284</v>
      </c>
      <c r="F80" s="136">
        <v>30000</v>
      </c>
      <c r="G80" s="136">
        <v>0</v>
      </c>
      <c r="H80" s="136">
        <f>F80+G80</f>
        <v>30000</v>
      </c>
      <c r="I80" s="136">
        <f>H80*0.4</f>
        <v>12000</v>
      </c>
      <c r="J80" s="136">
        <f>I80*0.2*0.1</f>
        <v>240</v>
      </c>
      <c r="K80" s="136">
        <f>I80*0.2*0.9</f>
        <v>2160</v>
      </c>
      <c r="L80" s="136">
        <f>K80*0.7</f>
        <v>1512</v>
      </c>
      <c r="M80" s="136">
        <f>K80*0.3</f>
        <v>648</v>
      </c>
    </row>
    <row r="81" spans="1:13" x14ac:dyDescent="0.25">
      <c r="A81" s="33">
        <f t="shared" si="2"/>
        <v>22</v>
      </c>
      <c r="B81" s="113"/>
      <c r="C81" s="113"/>
      <c r="D81" s="113"/>
      <c r="E81" s="117"/>
      <c r="F81" s="136"/>
      <c r="G81" s="136"/>
      <c r="H81" s="136"/>
      <c r="I81" s="137" t="s">
        <v>272</v>
      </c>
      <c r="J81" s="137" t="s">
        <v>273</v>
      </c>
      <c r="K81" s="137" t="s">
        <v>274</v>
      </c>
      <c r="L81" s="137" t="s">
        <v>275</v>
      </c>
      <c r="M81" s="137" t="s">
        <v>276</v>
      </c>
    </row>
    <row r="82" spans="1:13" x14ac:dyDescent="0.25">
      <c r="A82" s="33">
        <f t="shared" si="2"/>
        <v>23</v>
      </c>
      <c r="B82" s="118"/>
      <c r="C82" s="118"/>
      <c r="D82" s="118"/>
      <c r="E82" s="115"/>
      <c r="F82" s="115"/>
      <c r="G82" s="115"/>
      <c r="H82" s="115"/>
      <c r="I82" s="115"/>
      <c r="J82" s="115"/>
      <c r="K82" s="115"/>
      <c r="L82" s="115"/>
      <c r="M82" s="115"/>
    </row>
    <row r="83" spans="1:13" x14ac:dyDescent="0.25">
      <c r="A83" s="33">
        <f t="shared" si="2"/>
        <v>24</v>
      </c>
      <c r="B83" s="113" t="s">
        <v>286</v>
      </c>
      <c r="C83" s="113" t="s">
        <v>283</v>
      </c>
      <c r="D83" s="113" t="s">
        <v>270</v>
      </c>
      <c r="E83" s="117" t="s">
        <v>284</v>
      </c>
      <c r="F83" s="136">
        <v>30000</v>
      </c>
      <c r="G83" s="136">
        <v>0</v>
      </c>
      <c r="H83" s="136">
        <f>F83+G83</f>
        <v>30000</v>
      </c>
      <c r="I83" s="136">
        <f>H83*0.4</f>
        <v>12000</v>
      </c>
      <c r="J83" s="136">
        <f>I83*0.2*0.1</f>
        <v>240</v>
      </c>
      <c r="K83" s="136">
        <f>I83*0.2*0.9</f>
        <v>2160</v>
      </c>
      <c r="L83" s="136">
        <f>K83*0.7</f>
        <v>1512</v>
      </c>
      <c r="M83" s="136">
        <f>K83*0.3</f>
        <v>648</v>
      </c>
    </row>
    <row r="84" spans="1:13" x14ac:dyDescent="0.25">
      <c r="A84" s="33">
        <f t="shared" si="2"/>
        <v>25</v>
      </c>
      <c r="B84" s="113"/>
      <c r="C84" s="113"/>
      <c r="D84" s="113"/>
      <c r="E84" s="117"/>
      <c r="F84" s="136"/>
      <c r="G84" s="136"/>
      <c r="H84" s="136"/>
      <c r="I84" s="137" t="s">
        <v>272</v>
      </c>
      <c r="J84" s="137" t="s">
        <v>273</v>
      </c>
      <c r="K84" s="137" t="s">
        <v>274</v>
      </c>
      <c r="L84" s="137" t="s">
        <v>275</v>
      </c>
      <c r="M84" s="137" t="s">
        <v>276</v>
      </c>
    </row>
    <row r="85" spans="1:13" x14ac:dyDescent="0.25">
      <c r="A85" s="33">
        <f t="shared" si="2"/>
        <v>26</v>
      </c>
      <c r="B85" s="118"/>
      <c r="C85" s="118"/>
      <c r="D85" s="118"/>
      <c r="E85" s="115"/>
      <c r="F85" s="115"/>
      <c r="G85" s="115"/>
      <c r="H85" s="115"/>
      <c r="I85" s="115"/>
      <c r="J85" s="115"/>
      <c r="K85" s="115"/>
      <c r="L85" s="115"/>
      <c r="M85" s="115"/>
    </row>
    <row r="86" spans="1:13" x14ac:dyDescent="0.25">
      <c r="A86" s="33">
        <f t="shared" si="2"/>
        <v>27</v>
      </c>
      <c r="B86" s="113" t="s">
        <v>268</v>
      </c>
      <c r="C86" s="113" t="s">
        <v>269</v>
      </c>
      <c r="D86" s="113" t="s">
        <v>270</v>
      </c>
      <c r="E86" s="117" t="s">
        <v>284</v>
      </c>
      <c r="F86" s="136">
        <v>300000</v>
      </c>
      <c r="G86" s="136">
        <v>0</v>
      </c>
      <c r="H86" s="136">
        <f>F86+G86</f>
        <v>300000</v>
      </c>
      <c r="I86" s="136">
        <f>H86*0.4</f>
        <v>120000</v>
      </c>
      <c r="J86" s="136">
        <f>I86*0.2*0.1</f>
        <v>2400</v>
      </c>
      <c r="K86" s="136">
        <f>I86*0.2*0.9</f>
        <v>21600</v>
      </c>
      <c r="L86" s="136">
        <f>K86*0.7</f>
        <v>15119.999999999998</v>
      </c>
      <c r="M86" s="136">
        <f>K86*0.3</f>
        <v>6480</v>
      </c>
    </row>
    <row r="87" spans="1:13" x14ac:dyDescent="0.25">
      <c r="A87" s="33">
        <f t="shared" si="2"/>
        <v>28</v>
      </c>
      <c r="B87" s="113"/>
      <c r="C87" s="113"/>
      <c r="D87" s="113"/>
      <c r="E87" s="117"/>
      <c r="F87" s="136"/>
      <c r="G87" s="136"/>
      <c r="H87" s="136"/>
      <c r="I87" s="137" t="s">
        <v>272</v>
      </c>
      <c r="J87" s="137" t="s">
        <v>273</v>
      </c>
      <c r="K87" s="137" t="s">
        <v>274</v>
      </c>
      <c r="L87" s="137" t="s">
        <v>275</v>
      </c>
      <c r="M87" s="137" t="s">
        <v>276</v>
      </c>
    </row>
    <row r="88" spans="1:13" x14ac:dyDescent="0.25">
      <c r="A88" s="33">
        <f t="shared" si="2"/>
        <v>29</v>
      </c>
      <c r="B88" s="113"/>
      <c r="C88" s="113"/>
      <c r="D88" s="113"/>
      <c r="E88" s="117"/>
      <c r="F88" s="136"/>
      <c r="G88" s="136"/>
      <c r="H88" s="136"/>
      <c r="I88" s="136"/>
      <c r="J88" s="136"/>
      <c r="K88" s="136"/>
      <c r="L88" s="136"/>
      <c r="M88" s="136"/>
    </row>
    <row r="89" spans="1:13" x14ac:dyDescent="0.25">
      <c r="A89" s="33">
        <f t="shared" si="2"/>
        <v>30</v>
      </c>
      <c r="B89" s="113" t="s">
        <v>285</v>
      </c>
      <c r="C89" s="113" t="s">
        <v>287</v>
      </c>
      <c r="D89" s="113" t="s">
        <v>288</v>
      </c>
      <c r="E89" s="117" t="s">
        <v>284</v>
      </c>
      <c r="F89" s="136">
        <v>200000</v>
      </c>
      <c r="G89" s="136"/>
      <c r="H89" s="136">
        <f>F89+G89</f>
        <v>200000</v>
      </c>
      <c r="I89" s="136">
        <f>H89*0.3</f>
        <v>60000</v>
      </c>
      <c r="J89" s="136">
        <f>I89*0.2*0.1</f>
        <v>1200</v>
      </c>
      <c r="K89" s="136">
        <f>I89*0.2*0.9</f>
        <v>10800</v>
      </c>
      <c r="L89" s="136">
        <f>K89*0.7</f>
        <v>7559.9999999999991</v>
      </c>
      <c r="M89" s="136">
        <f>K89*0.3</f>
        <v>3240</v>
      </c>
    </row>
    <row r="90" spans="1:13" x14ac:dyDescent="0.25">
      <c r="A90" s="33">
        <f t="shared" si="2"/>
        <v>31</v>
      </c>
      <c r="B90" s="113"/>
      <c r="C90" s="113"/>
      <c r="D90" s="113"/>
      <c r="E90" s="113"/>
      <c r="F90" s="113"/>
      <c r="G90" s="113"/>
      <c r="H90" s="113"/>
      <c r="I90" s="137" t="s">
        <v>289</v>
      </c>
      <c r="J90" s="137" t="s">
        <v>273</v>
      </c>
      <c r="K90" s="137" t="s">
        <v>274</v>
      </c>
      <c r="L90" s="137" t="s">
        <v>275</v>
      </c>
      <c r="M90" s="137" t="s">
        <v>276</v>
      </c>
    </row>
    <row r="91" spans="1:13" x14ac:dyDescent="0.25">
      <c r="A91" s="33">
        <f t="shared" si="2"/>
        <v>32</v>
      </c>
      <c r="B91" s="113"/>
      <c r="C91" s="113"/>
      <c r="D91" s="113"/>
      <c r="E91" s="113"/>
      <c r="F91" s="113"/>
      <c r="G91" s="113"/>
      <c r="H91" s="113"/>
      <c r="I91" s="113"/>
      <c r="J91" s="113"/>
      <c r="K91" s="113"/>
      <c r="L91" s="113"/>
      <c r="M91" s="113"/>
    </row>
    <row r="92" spans="1:13" x14ac:dyDescent="0.25">
      <c r="A92" s="33">
        <f t="shared" si="2"/>
        <v>33</v>
      </c>
      <c r="B92" s="113" t="s">
        <v>290</v>
      </c>
      <c r="C92" s="113" t="s">
        <v>291</v>
      </c>
      <c r="D92" s="113" t="s">
        <v>279</v>
      </c>
      <c r="E92" s="117" t="s">
        <v>284</v>
      </c>
      <c r="F92" s="136">
        <v>100000</v>
      </c>
      <c r="G92" s="136">
        <v>0</v>
      </c>
      <c r="H92" s="136">
        <f>F92+G92</f>
        <v>100000</v>
      </c>
      <c r="I92" s="136">
        <f>H92*1</f>
        <v>100000</v>
      </c>
      <c r="J92" s="136">
        <f>I92*0.2*0.1</f>
        <v>2000</v>
      </c>
      <c r="K92" s="136">
        <f>I92*0.2*0.9</f>
        <v>18000</v>
      </c>
      <c r="L92" s="136">
        <f>K92*0.7</f>
        <v>12600</v>
      </c>
      <c r="M92" s="136">
        <f>K92*0.3</f>
        <v>5400</v>
      </c>
    </row>
    <row r="93" spans="1:13" x14ac:dyDescent="0.25">
      <c r="A93" s="33">
        <f t="shared" si="2"/>
        <v>34</v>
      </c>
      <c r="B93" s="113"/>
      <c r="C93" s="113"/>
      <c r="D93" s="113"/>
      <c r="E93" s="113"/>
      <c r="F93" s="113"/>
      <c r="G93" s="113"/>
      <c r="H93" s="113"/>
      <c r="I93" s="137" t="s">
        <v>280</v>
      </c>
      <c r="J93" s="137" t="s">
        <v>273</v>
      </c>
      <c r="K93" s="137" t="s">
        <v>274</v>
      </c>
      <c r="L93" s="137" t="s">
        <v>275</v>
      </c>
      <c r="M93" s="137" t="s">
        <v>276</v>
      </c>
    </row>
    <row r="94" spans="1:13" ht="15.75" thickBot="1" x14ac:dyDescent="0.3">
      <c r="A94" s="33">
        <f t="shared" si="2"/>
        <v>35</v>
      </c>
      <c r="B94" s="113"/>
      <c r="C94" s="113"/>
      <c r="D94" s="113"/>
      <c r="E94" s="113"/>
      <c r="F94" s="138">
        <f t="shared" ref="F94:M94" si="5">SUM(F77:F93)</f>
        <v>690000</v>
      </c>
      <c r="G94" s="138">
        <f t="shared" si="5"/>
        <v>0</v>
      </c>
      <c r="H94" s="138">
        <f t="shared" si="5"/>
        <v>690000</v>
      </c>
      <c r="I94" s="138">
        <f t="shared" si="5"/>
        <v>316000</v>
      </c>
      <c r="J94" s="138">
        <f t="shared" si="5"/>
        <v>6320</v>
      </c>
      <c r="K94" s="138">
        <f t="shared" si="5"/>
        <v>56880</v>
      </c>
      <c r="L94" s="138">
        <f t="shared" si="5"/>
        <v>39816</v>
      </c>
      <c r="M94" s="138">
        <f t="shared" si="5"/>
        <v>17064</v>
      </c>
    </row>
    <row r="95" spans="1:13" ht="15.75" thickTop="1" x14ac:dyDescent="0.25">
      <c r="A95" s="33">
        <f t="shared" si="2"/>
        <v>36</v>
      </c>
      <c r="E95" s="113"/>
      <c r="F95" s="113"/>
      <c r="G95" s="113"/>
      <c r="H95" s="113"/>
      <c r="I95" s="113"/>
      <c r="J95" s="113"/>
      <c r="K95" s="113"/>
      <c r="L95" s="113"/>
      <c r="M95" s="113"/>
    </row>
    <row r="96" spans="1:13" x14ac:dyDescent="0.25">
      <c r="A96" s="33"/>
      <c r="E96" s="113"/>
      <c r="F96" s="113"/>
      <c r="G96" s="113"/>
      <c r="H96" s="113"/>
      <c r="I96" s="113"/>
      <c r="J96" s="113"/>
      <c r="K96" s="113"/>
      <c r="L96" s="113"/>
      <c r="M96" s="113"/>
    </row>
  </sheetData>
  <sheetProtection algorithmName="SHA-512" hashValue="A/IEn1bH1tTs6zqNon9oHex0bPZEK9tIu66FK8TcQPnmjb+hZyr4P6lzOzAkXRYRJF7Pz4rgZneEl5us89wICg==" saltValue="aqxdBgsaOmD2jlnfHbBPNQ==" spinCount="100000" sheet="1" selectLockedCells="1" pivotTables="0"/>
  <customSheetViews>
    <customSheetView guid="{5F6D8428-60EF-48C5-ADDC-BCD7FF61CA69}" scale="80" showPageBreaks="1" printArea="1" view="pageBreakPreview" topLeftCell="B106">
      <selection activeCell="B10" sqref="B10:M19"/>
      <rowBreaks count="1" manualBreakCount="1">
        <brk id="57" max="12" man="1"/>
      </rowBreaks>
      <pageMargins left="0" right="0" top="0" bottom="0" header="0" footer="0"/>
      <pageSetup scale="66" fitToHeight="2" orientation="landscape"/>
      <headerFooter>
        <oddFooter>&amp;LRevised 1/2014</oddFooter>
      </headerFooter>
    </customSheetView>
    <customSheetView guid="{E5A06249-98C3-4E85-8B71-5DCE560C1BD5}" scale="80" showPageBreaks="1" printArea="1" view="pageBreakPreview" topLeftCell="B106">
      <selection activeCell="B10" sqref="B10:M19"/>
      <rowBreaks count="1" manualBreakCount="1">
        <brk id="57" max="12" man="1"/>
      </rowBreaks>
      <pageMargins left="0" right="0" top="0" bottom="0" header="0" footer="0"/>
      <pageSetup scale="66" fitToHeight="2" orientation="landscape"/>
      <headerFooter>
        <oddFooter>&amp;LRevised 1/2014</oddFooter>
      </headerFooter>
    </customSheetView>
    <customSheetView guid="{F55E0429-B766-4435-8789-251BFCE0C338}" scale="80" showPageBreaks="1" printArea="1" view="pageBreakPreview" topLeftCell="B64">
      <selection activeCell="H143" sqref="G143:H144"/>
      <rowBreaks count="1" manualBreakCount="1">
        <brk id="57" max="12" man="1"/>
      </rowBreaks>
      <pageMargins left="0" right="0" top="0" bottom="0" header="0" footer="0"/>
      <pageSetup scale="87" fitToHeight="2" orientation="portrait"/>
      <headerFooter>
        <oddFooter>&amp;LRevised 1/2015&amp;CDocket No. 15-01005</oddFooter>
      </headerFooter>
    </customSheetView>
    <customSheetView guid="{560A5679-D9C5-409C-A7EB-33C3B5CAD66D}" scale="70" showPageBreaks="1" printArea="1" view="pageBreakPreview" topLeftCell="A43">
      <selection activeCell="A50" sqref="A50:A53"/>
      <rowBreaks count="1" manualBreakCount="1">
        <brk id="53" max="13" man="1"/>
      </rowBreaks>
      <pageMargins left="0" right="0" top="0" bottom="0" header="0" footer="0"/>
      <pageSetup scale="60" fitToHeight="2" orientation="landscape"/>
      <headerFooter>
        <oddFooter>&amp;CDocket No. 16-01005&amp;RRevised Jan 2016</oddFooter>
      </headerFooter>
    </customSheetView>
  </customSheetViews>
  <phoneticPr fontId="43" type="noConversion"/>
  <printOptions horizontalCentered="1"/>
  <pageMargins left="0.24545454545454501" right="0.3" top="0.42166666666666702" bottom="0.5" header="0.28749999999999998" footer="0.3"/>
  <pageSetup scale="59" fitToHeight="0" orientation="landscape" r:id="rId1"/>
  <headerFooter differentFirst="1" scaleWithDoc="0" alignWithMargins="0">
    <oddFooter>&amp;L&amp;10Docket No. 24-01005&amp;C&amp;11&amp;P+8 of 14&amp;R&amp;10Revised February 2024</oddFooter>
    <firstFooter>&amp;L&amp;10   Docket No. 24-01005&amp;C&amp;11Page 9 of 14&amp;R&amp;10Revised February 2024</firstFooter>
  </headerFooter>
  <rowBreaks count="1" manualBreakCount="1">
    <brk id="53" max="13" man="1"/>
  </rowBreaks>
  <drawing r:id="rId2"/>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13</vt:i4>
      </vt:variant>
    </vt:vector>
  </HeadingPairs>
  <TitlesOfParts>
    <vt:vector size="25" baseType="lpstr">
      <vt:lpstr>Filing Guide</vt:lpstr>
      <vt:lpstr>Cover Sheet</vt:lpstr>
      <vt:lpstr>Gen Ques</vt:lpstr>
      <vt:lpstr>Schedule 1</vt:lpstr>
      <vt:lpstr>Schedule 2</vt:lpstr>
      <vt:lpstr>Schedule 3</vt:lpstr>
      <vt:lpstr>Schedule 4</vt:lpstr>
      <vt:lpstr>Schedule 5</vt:lpstr>
      <vt:lpstr>Schedule 6</vt:lpstr>
      <vt:lpstr>Schedule 7</vt:lpstr>
      <vt:lpstr>Schedule 8</vt:lpstr>
      <vt:lpstr>Oath Page</vt:lpstr>
      <vt:lpstr>'Schedule 8'!Check1</vt:lpstr>
      <vt:lpstr>'Cover Sheet'!Print_Area</vt:lpstr>
      <vt:lpstr>'Filing Guide'!Print_Area</vt:lpstr>
      <vt:lpstr>'Gen Ques'!Print_Area</vt:lpstr>
      <vt:lpstr>'Oath Page'!Print_Area</vt:lpstr>
      <vt:lpstr>'Schedule 1'!Print_Area</vt:lpstr>
      <vt:lpstr>'Schedule 2'!Print_Area</vt:lpstr>
      <vt:lpstr>'Schedule 3'!Print_Area</vt:lpstr>
      <vt:lpstr>'Schedule 4'!Print_Area</vt:lpstr>
      <vt:lpstr>'Schedule 5'!Print_Area</vt:lpstr>
      <vt:lpstr>'Schedule 6'!Print_Area</vt:lpstr>
      <vt:lpstr>'Schedule 7'!Print_Area</vt:lpstr>
      <vt:lpstr>'Schedule 8'!Print_Area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pmyoung</dc:creator>
  <cp:keywords/>
  <dc:description/>
  <cp:lastModifiedBy>Mahin Quintero</cp:lastModifiedBy>
  <cp:revision/>
  <cp:lastPrinted>2024-02-12T05:35:16Z</cp:lastPrinted>
  <dcterms:created xsi:type="dcterms:W3CDTF">2013-10-16T16:53:02Z</dcterms:created>
  <dcterms:modified xsi:type="dcterms:W3CDTF">2024-02-12T18:25:36Z</dcterms:modified>
  <cp:category/>
  <cp:contentStatus/>
</cp:coreProperties>
</file>